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Фінансовий розрахунок" sheetId="2" r:id="rId1"/>
    <sheet name="Діаграми" sheetId="3" r:id="rId2"/>
    <sheet name="Прочитай мене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35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8" i="2"/>
  <c r="D37" i="2"/>
  <c r="D30" i="2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D4" i="2"/>
  <c r="D36" i="2" s="1"/>
  <c r="E43" i="2"/>
  <c r="F43" i="2" s="1"/>
  <c r="X96" i="2"/>
  <c r="X14" i="2" s="1"/>
  <c r="W96" i="2"/>
  <c r="W14" i="2" s="1"/>
  <c r="V96" i="2"/>
  <c r="V14" i="2" s="1"/>
  <c r="U96" i="2"/>
  <c r="U14" i="2" s="1"/>
  <c r="X85" i="2"/>
  <c r="W85" i="2"/>
  <c r="V85" i="2"/>
  <c r="U85" i="2"/>
  <c r="X74" i="2"/>
  <c r="W74" i="2"/>
  <c r="V74" i="2"/>
  <c r="U74" i="2"/>
  <c r="X63" i="2"/>
  <c r="W63" i="2"/>
  <c r="V63" i="2"/>
  <c r="U63" i="2"/>
  <c r="X57" i="2"/>
  <c r="W57" i="2"/>
  <c r="V57" i="2"/>
  <c r="U57" i="2"/>
  <c r="X54" i="2"/>
  <c r="W54" i="2"/>
  <c r="V54" i="2"/>
  <c r="U54" i="2"/>
  <c r="B85" i="2"/>
  <c r="B74" i="2"/>
  <c r="B63" i="2"/>
  <c r="T96" i="2"/>
  <c r="S96" i="2"/>
  <c r="S14" i="2" s="1"/>
  <c r="R96" i="2"/>
  <c r="Q96" i="2"/>
  <c r="P96" i="2"/>
  <c r="O96" i="2"/>
  <c r="O14" i="2" s="1"/>
  <c r="N96" i="2"/>
  <c r="N14" i="2" s="1"/>
  <c r="M96" i="2"/>
  <c r="M14" i="2" s="1"/>
  <c r="L96" i="2"/>
  <c r="L14" i="2" s="1"/>
  <c r="K96" i="2"/>
  <c r="K14" i="2" s="1"/>
  <c r="J96" i="2"/>
  <c r="J14" i="2" s="1"/>
  <c r="I96" i="2"/>
  <c r="I14" i="2" s="1"/>
  <c r="T14" i="2"/>
  <c r="R14" i="2"/>
  <c r="Q14" i="2"/>
  <c r="P14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E51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E61" i="2" s="1"/>
  <c r="E11" i="2" s="1"/>
  <c r="H96" i="2"/>
  <c r="H14" i="2" s="1"/>
  <c r="G96" i="2"/>
  <c r="G14" i="2" s="1"/>
  <c r="F96" i="2"/>
  <c r="F14" i="2" s="1"/>
  <c r="E96" i="2"/>
  <c r="E14" i="2" s="1"/>
  <c r="F16" i="2" l="1"/>
  <c r="G16" i="2" s="1"/>
  <c r="H16" i="2" s="1"/>
  <c r="D39" i="2"/>
  <c r="D40" i="2" s="1"/>
  <c r="E31" i="2"/>
  <c r="G43" i="2"/>
  <c r="F44" i="2"/>
  <c r="E44" i="2"/>
  <c r="F61" i="2"/>
  <c r="F11" i="2" s="1"/>
  <c r="F51" i="2"/>
  <c r="F10" i="2" s="1"/>
  <c r="E18" i="2"/>
  <c r="H51" i="2"/>
  <c r="G51" i="2"/>
  <c r="G10" i="2" s="1"/>
  <c r="G12" i="2" s="1"/>
  <c r="E10" i="2"/>
  <c r="E12" i="2" s="1"/>
  <c r="G61" i="2"/>
  <c r="G11" i="2" s="1"/>
  <c r="I61" i="2"/>
  <c r="I11" i="2" s="1"/>
  <c r="U31" i="2"/>
  <c r="U18" i="2" s="1"/>
  <c r="V30" i="2"/>
  <c r="V31" i="2" s="1"/>
  <c r="V18" i="2" s="1"/>
  <c r="F31" i="2"/>
  <c r="F18" i="2" s="1"/>
  <c r="G31" i="2"/>
  <c r="G18" i="2" s="1"/>
  <c r="H31" i="2"/>
  <c r="H18" i="2" s="1"/>
  <c r="I31" i="2"/>
  <c r="I18" i="2" s="1"/>
  <c r="M31" i="2"/>
  <c r="M18" i="2" s="1"/>
  <c r="Q31" i="2"/>
  <c r="Q18" i="2" s="1"/>
  <c r="J31" i="2"/>
  <c r="J18" i="2" s="1"/>
  <c r="N31" i="2"/>
  <c r="N18" i="2" s="1"/>
  <c r="R31" i="2"/>
  <c r="R18" i="2" s="1"/>
  <c r="K31" i="2"/>
  <c r="K18" i="2" s="1"/>
  <c r="O31" i="2"/>
  <c r="O18" i="2" s="1"/>
  <c r="S31" i="2"/>
  <c r="S18" i="2" s="1"/>
  <c r="L31" i="2"/>
  <c r="L18" i="2" s="1"/>
  <c r="P31" i="2"/>
  <c r="P18" i="2" s="1"/>
  <c r="T31" i="2"/>
  <c r="T18" i="2" s="1"/>
  <c r="E50" i="2"/>
  <c r="I16" i="2" l="1"/>
  <c r="J16" i="2" s="1"/>
  <c r="F50" i="2"/>
  <c r="H43" i="2"/>
  <c r="G44" i="2"/>
  <c r="G50" i="2"/>
  <c r="E13" i="2"/>
  <c r="E15" i="2" s="1"/>
  <c r="E17" i="2" s="1"/>
  <c r="G13" i="2"/>
  <c r="G15" i="2" s="1"/>
  <c r="G17" i="2" s="1"/>
  <c r="H50" i="2"/>
  <c r="H10" i="2"/>
  <c r="H12" i="2" s="1"/>
  <c r="H61" i="2"/>
  <c r="H11" i="2" s="1"/>
  <c r="I51" i="2"/>
  <c r="F12" i="2"/>
  <c r="F13" i="2" s="1"/>
  <c r="F15" i="2" s="1"/>
  <c r="F17" i="2" s="1"/>
  <c r="W30" i="2"/>
  <c r="K16" i="2" l="1"/>
  <c r="I43" i="2"/>
  <c r="H44" i="2"/>
  <c r="F19" i="2"/>
  <c r="F21" i="2" s="1"/>
  <c r="F24" i="2" s="1"/>
  <c r="G19" i="2"/>
  <c r="G21" i="2" s="1"/>
  <c r="G24" i="2" s="1"/>
  <c r="E19" i="2"/>
  <c r="H13" i="2"/>
  <c r="H15" i="2" s="1"/>
  <c r="H17" i="2" s="1"/>
  <c r="J51" i="2"/>
  <c r="J61" i="2"/>
  <c r="J11" i="2" s="1"/>
  <c r="I10" i="2"/>
  <c r="I12" i="2" s="1"/>
  <c r="I13" i="2" s="1"/>
  <c r="I15" i="2" s="1"/>
  <c r="I17" i="2" s="1"/>
  <c r="I50" i="2"/>
  <c r="X30" i="2"/>
  <c r="X31" i="2" s="1"/>
  <c r="X18" i="2" s="1"/>
  <c r="W31" i="2"/>
  <c r="W18" i="2" s="1"/>
  <c r="L16" i="2" l="1"/>
  <c r="F42" i="2"/>
  <c r="F35" i="2"/>
  <c r="G42" i="2"/>
  <c r="G35" i="2"/>
  <c r="J43" i="2"/>
  <c r="I44" i="2"/>
  <c r="E21" i="2"/>
  <c r="H19" i="2"/>
  <c r="I19" i="2"/>
  <c r="K51" i="2"/>
  <c r="K61" i="2"/>
  <c r="K11" i="2" s="1"/>
  <c r="J50" i="2"/>
  <c r="J10" i="2"/>
  <c r="J12" i="2" s="1"/>
  <c r="J13" i="2" s="1"/>
  <c r="J15" i="2" s="1"/>
  <c r="J17" i="2" s="1"/>
  <c r="M16" i="2" l="1"/>
  <c r="E24" i="2"/>
  <c r="E35" i="2" s="1"/>
  <c r="K43" i="2"/>
  <c r="J44" i="2"/>
  <c r="I20" i="2"/>
  <c r="H21" i="2" s="1"/>
  <c r="J19" i="2"/>
  <c r="J21" i="2" s="1"/>
  <c r="J24" i="2" s="1"/>
  <c r="K10" i="2"/>
  <c r="K50" i="2"/>
  <c r="L51" i="2"/>
  <c r="L61" i="2"/>
  <c r="L11" i="2" s="1"/>
  <c r="N16" i="2" l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E39" i="2"/>
  <c r="J42" i="2"/>
  <c r="J35" i="2"/>
  <c r="E42" i="2"/>
  <c r="F25" i="2"/>
  <c r="G25" i="2"/>
  <c r="E25" i="2"/>
  <c r="L43" i="2"/>
  <c r="K44" i="2"/>
  <c r="I21" i="2"/>
  <c r="I24" i="2" s="1"/>
  <c r="H24" i="2"/>
  <c r="L50" i="2"/>
  <c r="L10" i="2"/>
  <c r="L12" i="2" s="1"/>
  <c r="L13" i="2" s="1"/>
  <c r="L15" i="2" s="1"/>
  <c r="L17" i="2" s="1"/>
  <c r="M51" i="2"/>
  <c r="M61" i="2"/>
  <c r="M11" i="2" s="1"/>
  <c r="K12" i="2"/>
  <c r="K13" i="2" s="1"/>
  <c r="K15" i="2" s="1"/>
  <c r="K17" i="2" s="1"/>
  <c r="E40" i="2" l="1"/>
  <c r="F39" i="2"/>
  <c r="H42" i="2"/>
  <c r="H35" i="2"/>
  <c r="I42" i="2"/>
  <c r="I35" i="2"/>
  <c r="J25" i="2"/>
  <c r="I25" i="2"/>
  <c r="H25" i="2"/>
  <c r="M43" i="2"/>
  <c r="L44" i="2"/>
  <c r="K19" i="2"/>
  <c r="L19" i="2"/>
  <c r="M10" i="2"/>
  <c r="M50" i="2"/>
  <c r="N51" i="2"/>
  <c r="N61" i="2"/>
  <c r="N11" i="2" s="1"/>
  <c r="F40" i="2" l="1"/>
  <c r="G39" i="2"/>
  <c r="G40" i="2" s="1"/>
  <c r="N43" i="2"/>
  <c r="M44" i="2"/>
  <c r="K21" i="2"/>
  <c r="M20" i="2"/>
  <c r="L21" i="2" s="1"/>
  <c r="L24" i="2" s="1"/>
  <c r="M12" i="2"/>
  <c r="M13" i="2" s="1"/>
  <c r="M15" i="2" s="1"/>
  <c r="M17" i="2" s="1"/>
  <c r="O51" i="2"/>
  <c r="O61" i="2"/>
  <c r="O11" i="2" s="1"/>
  <c r="N10" i="2"/>
  <c r="N12" i="2" s="1"/>
  <c r="N13" i="2" s="1"/>
  <c r="N15" i="2" s="1"/>
  <c r="N17" i="2" s="1"/>
  <c r="N50" i="2"/>
  <c r="H39" i="2" l="1"/>
  <c r="L42" i="2"/>
  <c r="L35" i="2"/>
  <c r="O43" i="2"/>
  <c r="N44" i="2"/>
  <c r="M19" i="2"/>
  <c r="M21" i="2" s="1"/>
  <c r="N19" i="2"/>
  <c r="N21" i="2" s="1"/>
  <c r="N24" i="2" s="1"/>
  <c r="K24" i="2"/>
  <c r="K35" i="2" s="1"/>
  <c r="P51" i="2"/>
  <c r="P61" i="2"/>
  <c r="P11" i="2" s="1"/>
  <c r="O10" i="2"/>
  <c r="O50" i="2"/>
  <c r="H40" i="2" l="1"/>
  <c r="I39" i="2"/>
  <c r="N42" i="2"/>
  <c r="N35" i="2"/>
  <c r="K42" i="2"/>
  <c r="L25" i="2"/>
  <c r="K25" i="2"/>
  <c r="P43" i="2"/>
  <c r="O44" i="2"/>
  <c r="M24" i="2"/>
  <c r="O12" i="2"/>
  <c r="O13" i="2" s="1"/>
  <c r="O15" i="2" s="1"/>
  <c r="O17" i="2" s="1"/>
  <c r="Q51" i="2"/>
  <c r="Q61" i="2"/>
  <c r="Q11" i="2" s="1"/>
  <c r="P50" i="2"/>
  <c r="P10" i="2"/>
  <c r="P12" i="2" s="1"/>
  <c r="P13" i="2" s="1"/>
  <c r="P15" i="2" s="1"/>
  <c r="P17" i="2" s="1"/>
  <c r="J39" i="2" l="1"/>
  <c r="I40" i="2"/>
  <c r="M42" i="2"/>
  <c r="M35" i="2"/>
  <c r="M25" i="2"/>
  <c r="N25" i="2"/>
  <c r="Q43" i="2"/>
  <c r="P44" i="2"/>
  <c r="O19" i="2"/>
  <c r="P19" i="2"/>
  <c r="R51" i="2"/>
  <c r="R61" i="2"/>
  <c r="R11" i="2" s="1"/>
  <c r="Q10" i="2"/>
  <c r="Q50" i="2"/>
  <c r="J40" i="2" l="1"/>
  <c r="K39" i="2"/>
  <c r="Q20" i="2"/>
  <c r="R43" i="2"/>
  <c r="Q44" i="2"/>
  <c r="O21" i="2"/>
  <c r="P21" i="2"/>
  <c r="S51" i="2"/>
  <c r="S61" i="2"/>
  <c r="S11" i="2" s="1"/>
  <c r="Q12" i="2"/>
  <c r="Q13" i="2" s="1"/>
  <c r="Q15" i="2" s="1"/>
  <c r="Q17" i="2" s="1"/>
  <c r="R50" i="2"/>
  <c r="R10" i="2"/>
  <c r="R12" i="2" s="1"/>
  <c r="R13" i="2" s="1"/>
  <c r="R15" i="2" s="1"/>
  <c r="R17" i="2" s="1"/>
  <c r="K40" i="2" l="1"/>
  <c r="L39" i="2"/>
  <c r="P24" i="2"/>
  <c r="S43" i="2"/>
  <c r="R44" i="2"/>
  <c r="R19" i="2"/>
  <c r="R21" i="2" s="1"/>
  <c r="Q19" i="2"/>
  <c r="Q21" i="2" s="1"/>
  <c r="O24" i="2"/>
  <c r="O35" i="2" s="1"/>
  <c r="S10" i="2"/>
  <c r="S50" i="2"/>
  <c r="T51" i="2"/>
  <c r="T61" i="2"/>
  <c r="T11" i="2" s="1"/>
  <c r="L40" i="2" l="1"/>
  <c r="M39" i="2"/>
  <c r="P42" i="2"/>
  <c r="P35" i="2"/>
  <c r="O42" i="2"/>
  <c r="P25" i="2"/>
  <c r="O25" i="2"/>
  <c r="Q24" i="2"/>
  <c r="R24" i="2"/>
  <c r="T43" i="2"/>
  <c r="S44" i="2"/>
  <c r="S12" i="2"/>
  <c r="S13" i="2" s="1"/>
  <c r="S15" i="2" s="1"/>
  <c r="S17" i="2" s="1"/>
  <c r="U51" i="2"/>
  <c r="U61" i="2"/>
  <c r="U11" i="2" s="1"/>
  <c r="T50" i="2"/>
  <c r="T10" i="2"/>
  <c r="M40" i="2" l="1"/>
  <c r="N39" i="2"/>
  <c r="R42" i="2"/>
  <c r="R35" i="2"/>
  <c r="Q42" i="2"/>
  <c r="Q35" i="2"/>
  <c r="R25" i="2"/>
  <c r="Q25" i="2"/>
  <c r="U43" i="2"/>
  <c r="T44" i="2"/>
  <c r="S19" i="2"/>
  <c r="S21" i="2" s="1"/>
  <c r="T12" i="2"/>
  <c r="T13" i="2" s="1"/>
  <c r="T15" i="2" s="1"/>
  <c r="T17" i="2" s="1"/>
  <c r="V51" i="2"/>
  <c r="V61" i="2"/>
  <c r="V11" i="2" s="1"/>
  <c r="U10" i="2"/>
  <c r="U50" i="2"/>
  <c r="N40" i="2" l="1"/>
  <c r="O39" i="2"/>
  <c r="V43" i="2"/>
  <c r="U44" i="2"/>
  <c r="S24" i="2"/>
  <c r="S35" i="2" s="1"/>
  <c r="T19" i="2"/>
  <c r="U20" i="2" s="1"/>
  <c r="T21" i="2" s="1"/>
  <c r="V10" i="2"/>
  <c r="V50" i="2"/>
  <c r="W51" i="2"/>
  <c r="W61" i="2"/>
  <c r="W11" i="2" s="1"/>
  <c r="U12" i="2"/>
  <c r="U13" i="2" s="1"/>
  <c r="U15" i="2" s="1"/>
  <c r="U17" i="2" s="1"/>
  <c r="O40" i="2" l="1"/>
  <c r="P39" i="2"/>
  <c r="S42" i="2"/>
  <c r="S25" i="2"/>
  <c r="T24" i="2"/>
  <c r="T35" i="2" s="1"/>
  <c r="W43" i="2"/>
  <c r="V44" i="2"/>
  <c r="U19" i="2"/>
  <c r="U21" i="2" s="1"/>
  <c r="X51" i="2"/>
  <c r="X61" i="2"/>
  <c r="X11" i="2" s="1"/>
  <c r="W10" i="2"/>
  <c r="W50" i="2"/>
  <c r="V12" i="2"/>
  <c r="V13" i="2" s="1"/>
  <c r="V15" i="2" s="1"/>
  <c r="V17" i="2" s="1"/>
  <c r="P40" i="2" l="1"/>
  <c r="Q39" i="2"/>
  <c r="T42" i="2"/>
  <c r="T25" i="2"/>
  <c r="X43" i="2"/>
  <c r="X44" i="2" s="1"/>
  <c r="W44" i="2"/>
  <c r="U24" i="2"/>
  <c r="U35" i="2" s="1"/>
  <c r="V19" i="2"/>
  <c r="V21" i="2" s="1"/>
  <c r="W12" i="2"/>
  <c r="W13" i="2" s="1"/>
  <c r="W15" i="2" s="1"/>
  <c r="W17" i="2" s="1"/>
  <c r="X10" i="2"/>
  <c r="X50" i="2"/>
  <c r="Q40" i="2" l="1"/>
  <c r="R39" i="2"/>
  <c r="U42" i="2"/>
  <c r="U25" i="2"/>
  <c r="V24" i="2"/>
  <c r="V35" i="2" s="1"/>
  <c r="W19" i="2"/>
  <c r="W21" i="2" s="1"/>
  <c r="X12" i="2"/>
  <c r="X13" i="2" s="1"/>
  <c r="X15" i="2" s="1"/>
  <c r="X17" i="2" s="1"/>
  <c r="R40" i="2" l="1"/>
  <c r="S39" i="2"/>
  <c r="V42" i="2"/>
  <c r="V25" i="2"/>
  <c r="W24" i="2"/>
  <c r="W35" i="2" s="1"/>
  <c r="X19" i="2"/>
  <c r="X20" i="2" s="1"/>
  <c r="X21" i="2" s="1"/>
  <c r="S40" i="2" l="1"/>
  <c r="T39" i="2"/>
  <c r="W42" i="2"/>
  <c r="W25" i="2"/>
  <c r="X24" i="2"/>
  <c r="X35" i="2" s="1"/>
  <c r="T40" i="2" l="1"/>
  <c r="U39" i="2"/>
  <c r="X42" i="2"/>
  <c r="D45" i="2" s="1"/>
  <c r="D46" i="2" s="1"/>
  <c r="X25" i="2"/>
  <c r="U40" i="2" l="1"/>
  <c r="V39" i="2"/>
  <c r="V40" i="2" l="1"/>
  <c r="W39" i="2"/>
  <c r="W40" i="2" l="1"/>
  <c r="X39" i="2"/>
  <c r="X40" i="2" s="1"/>
</calcChain>
</file>

<file path=xl/comments1.xml><?xml version="1.0" encoding="utf-8"?>
<comments xmlns="http://schemas.openxmlformats.org/spreadsheetml/2006/main">
  <authors>
    <author>Автор</author>
  </authors>
  <commentList>
    <comment ref="B6" authorId="0" shapeId="0">
      <text>
        <r>
          <rPr>
            <sz val="9"/>
            <color indexed="81"/>
            <rFont val="Tahoma"/>
            <family val="2"/>
            <charset val="204"/>
          </rPr>
          <t xml:space="preserve">Як правило, це основні засоби (будівлі, обладнання, автомобілі) або нематеріальні активи (вартість вебсайту, довгострокової ліцензії, або програмне забезпечення).
</t>
        </r>
        <r>
          <rPr>
            <b/>
            <sz val="9"/>
            <color indexed="10"/>
            <rFont val="Tahoma"/>
            <family val="2"/>
            <charset val="204"/>
          </rPr>
          <t xml:space="preserve">Важливо! </t>
        </r>
        <r>
          <rPr>
            <sz val="9"/>
            <color indexed="10"/>
            <rFont val="Tahoma"/>
            <family val="2"/>
            <charset val="204"/>
          </rPr>
          <t>Якщо ви платник ПДВ, то інформація стосовно інвестицій в такі активи наводиться ОЧИЩЕНОЮ ВІД ПДВ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04"/>
          </rPr>
          <t>Якщо ви інвестуєте у необоротні активив, то тут вказуєте в середньому, за скільки років вони зносяться. Можна вказувати неповні роки, наприклад: 3,5 - три з половиною років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04"/>
          </rPr>
          <t>Вкажіть ефективну ставку відсотка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04"/>
          </rPr>
          <t>Показник вартості проекту рахують для інвесторів, аби вони побачили, чи цей проект є привабливим у довгостроковій перспективі порівняно з іншими альтернативами вкладення грошей (в інший проект, чи навіть просто у банк під відсоток)</t>
        </r>
      </text>
    </comment>
    <comment ref="D43" authorId="0" shapeId="0">
      <text>
        <r>
          <rPr>
            <sz val="9"/>
            <color indexed="81"/>
            <rFont val="Tahoma"/>
            <family val="2"/>
            <charset val="204"/>
          </rPr>
          <t>Тут можна використовувати або банківську депозитну ставку, або ставку дохідності іншого проекту, в який у вас, або у вашого інвестора є варіант вкласти гроші</t>
        </r>
      </text>
    </comment>
  </commentList>
</comments>
</file>

<file path=xl/sharedStrings.xml><?xml version="1.0" encoding="utf-8"?>
<sst xmlns="http://schemas.openxmlformats.org/spreadsheetml/2006/main" count="219" uniqueCount="92">
  <si>
    <t>Виручка (+)</t>
  </si>
  <si>
    <t>Постійні та нерегулярні витрати (-)</t>
  </si>
  <si>
    <t>зарплата</t>
  </si>
  <si>
    <t>оренда офісу</t>
  </si>
  <si>
    <t>оренда складу</t>
  </si>
  <si>
    <t>комунальні витрати</t>
  </si>
  <si>
    <t>офісні</t>
  </si>
  <si>
    <t>…</t>
  </si>
  <si>
    <t>маркетинг</t>
  </si>
  <si>
    <t>інші накладні витрати</t>
  </si>
  <si>
    <t>податки на зарплату</t>
  </si>
  <si>
    <t>кв-1</t>
  </si>
  <si>
    <t>кв-2</t>
  </si>
  <si>
    <t>кв-3</t>
  </si>
  <si>
    <t>кв-4</t>
  </si>
  <si>
    <t>поточний ремонт</t>
  </si>
  <si>
    <t>матеріали</t>
  </si>
  <si>
    <t>Операційний прибуток</t>
  </si>
  <si>
    <t>пряма зарплатня</t>
  </si>
  <si>
    <t>податки на пряму зарплатню</t>
  </si>
  <si>
    <t>послуги підрядників</t>
  </si>
  <si>
    <t>інші прямі витрати</t>
  </si>
  <si>
    <t>Змінні витрати (-)</t>
  </si>
  <si>
    <t>доставка покупцю</t>
  </si>
  <si>
    <t>обсяг реалізації, шт</t>
  </si>
  <si>
    <t>шт</t>
  </si>
  <si>
    <t>грн</t>
  </si>
  <si>
    <t>од.</t>
  </si>
  <si>
    <t>Відсотки (-)</t>
  </si>
  <si>
    <t>грн/шт</t>
  </si>
  <si>
    <t>Отримано (+)</t>
  </si>
  <si>
    <t>Погашено (-)</t>
  </si>
  <si>
    <t>Результат до податку на прибуток</t>
  </si>
  <si>
    <t>…річна ставка кредиту</t>
  </si>
  <si>
    <t>Податок на прибуток</t>
  </si>
  <si>
    <t>Податок на прибуток (-)</t>
  </si>
  <si>
    <t>Чистий прибуток</t>
  </si>
  <si>
    <t>єдиний податок I або II групи</t>
  </si>
  <si>
    <t>єдиний соціальний внесок</t>
  </si>
  <si>
    <t>зв'язок</t>
  </si>
  <si>
    <t>охорона приміщень</t>
  </si>
  <si>
    <t>Єдиний податок III група (-)</t>
  </si>
  <si>
    <t>Податки:</t>
  </si>
  <si>
    <t>роки</t>
  </si>
  <si>
    <t>%</t>
  </si>
  <si>
    <t>Фінансові результати проекту (P&amp;L)</t>
  </si>
  <si>
    <t>Чистий грошовий потік від проекту</t>
  </si>
  <si>
    <t>Рік 1</t>
  </si>
  <si>
    <t>Рік 2</t>
  </si>
  <si>
    <t>Рік 3</t>
  </si>
  <si>
    <t>Рік 4</t>
  </si>
  <si>
    <t>Рік 5</t>
  </si>
  <si>
    <t>Оцінка проекту</t>
  </si>
  <si>
    <t>Беззбитковість проекту, грн</t>
  </si>
  <si>
    <t>Чистий потік до сплати відсотків</t>
  </si>
  <si>
    <t>Фактор дисконту</t>
  </si>
  <si>
    <t>Ставка прибутковості альтернативного вкладення грошей</t>
  </si>
  <si>
    <t>Фінансовий розрахунок для бізнес-плану</t>
  </si>
  <si>
    <t>ціна реалізації (очищено від ПДВ)</t>
  </si>
  <si>
    <t>Виручка ВСЬОГО (очищено від ПДВ):</t>
  </si>
  <si>
    <t>Змінні витрати ВСЬОГО (очищено від ПДВ):</t>
  </si>
  <si>
    <t>Змінні витрати на ОДИНИЦЮ (очищено від ПДВ):</t>
  </si>
  <si>
    <t>Постійні та нерегулярні витрати ВСЬОГО (очищено від ПДВ):</t>
  </si>
  <si>
    <t>Єдиний податок III гр</t>
  </si>
  <si>
    <t>Чиста приведена вартість грошових потоків (NPV)</t>
  </si>
  <si>
    <t>Вхідні дані для фінансового розрахунку</t>
  </si>
  <si>
    <t xml:space="preserve"> - в обігові кошти</t>
  </si>
  <si>
    <t xml:space="preserve"> - в необоротні активи</t>
  </si>
  <si>
    <t>EBITDA</t>
  </si>
  <si>
    <t>Знос необоротних активів (-)</t>
  </si>
  <si>
    <t>якщо передбачається сплата цього податку, вкажіть актуальну ставку. Наприклад, поточна ставка згідно законодавства = 18%. Якщо ні, то поставте 0 або видаліть ставку</t>
  </si>
  <si>
    <t>якщо передбачається сплата цього податку, вкажіть актуальну ставку. Наприклад, поточна ставка згідно законодавства = 5%. Якщо ні, то поставте 0 або видаліть ставку</t>
  </si>
  <si>
    <t>Чи окупається інвестиція і коли, грн</t>
  </si>
  <si>
    <t>Пояснення заливки комірок у Розрахунку:</t>
  </si>
  <si>
    <t>строк амортизації необоротних активів, років</t>
  </si>
  <si>
    <t>Інвестиційний кредит</t>
  </si>
  <si>
    <t>Рух грошових коштів проекту</t>
  </si>
  <si>
    <t>Отримання інвест-кредиту (+)</t>
  </si>
  <si>
    <t>Погашення інвест-кредиту (-)</t>
  </si>
  <si>
    <t>Залишок грошових коштів</t>
  </si>
  <si>
    <t>Інвестиції в проект (-)</t>
  </si>
  <si>
    <t>Нараховано відсотків (для P&amp;L)</t>
  </si>
  <si>
    <t>Залишок кредиту</t>
  </si>
  <si>
    <t>Маржинальний прибуток</t>
  </si>
  <si>
    <t>Важливо!</t>
  </si>
  <si>
    <t>Чистий грошовий потік від проекту (Net cash flow)</t>
  </si>
  <si>
    <t>Товар (продукція, послуга) 1 (вкажіть назву)</t>
  </si>
  <si>
    <t>Товар (продукція, послуга) 2 (вкажіть назву)</t>
  </si>
  <si>
    <t>Товар (продукція, послуга) 3 (вкажіть назву)</t>
  </si>
  <si>
    <t>Комірки для ручного заповнення цифр або змінення назв чи тексту</t>
  </si>
  <si>
    <t>Інвестиція в бізнес-проект:</t>
  </si>
  <si>
    <t>Не підлягають ручному заповненню або зміні!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</si>
</sst>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u/>
      <sz val="11"/>
      <color theme="1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20"/>
      <color theme="1"/>
      <name val="Arial Narrow"/>
      <family val="2"/>
      <charset val="204"/>
    </font>
    <font>
      <sz val="11"/>
      <color theme="0"/>
      <name val="Arial Narrow"/>
      <family val="2"/>
      <charset val="204"/>
    </font>
    <font>
      <i/>
      <sz val="11"/>
      <color rgb="FFFF0000"/>
      <name val="Arial Narrow"/>
      <family val="2"/>
      <charset val="204"/>
    </font>
    <font>
      <b/>
      <sz val="11"/>
      <color rgb="FF0000FF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theme="2" tint="-0.49998474074526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9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11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" fontId="3" fillId="0" borderId="0" xfId="0" applyNumberFormat="1" applyFont="1"/>
    <xf numFmtId="3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/>
    <xf numFmtId="0" fontId="5" fillId="2" borderId="0" xfId="0" applyFont="1" applyFill="1" applyAlignment="1">
      <alignment horizontal="left" indent="1"/>
    </xf>
    <xf numFmtId="0" fontId="2" fillId="0" borderId="0" xfId="0" applyFont="1" applyAlignment="1">
      <alignment horizontal="left" indent="2"/>
    </xf>
    <xf numFmtId="3" fontId="2" fillId="2" borderId="0" xfId="0" applyNumberFormat="1" applyFont="1" applyFill="1"/>
    <xf numFmtId="4" fontId="2" fillId="2" borderId="0" xfId="0" applyNumberFormat="1" applyFont="1" applyFill="1"/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2" borderId="0" xfId="0" applyFont="1" applyFill="1" applyAlignment="1">
      <alignment horizontal="left" indent="2"/>
    </xf>
    <xf numFmtId="0" fontId="2" fillId="0" borderId="0" xfId="0" applyFont="1" applyAlignment="1">
      <alignment horizontal="left" indent="1"/>
    </xf>
    <xf numFmtId="0" fontId="2" fillId="2" borderId="0" xfId="0" applyFont="1" applyFill="1" applyAlignment="1">
      <alignment horizontal="left" indent="1"/>
    </xf>
    <xf numFmtId="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9" fontId="2" fillId="2" borderId="0" xfId="1" applyNumberFormat="1" applyFont="1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7" fillId="0" borderId="0" xfId="0" applyFont="1"/>
    <xf numFmtId="3" fontId="2" fillId="0" borderId="0" xfId="0" applyNumberFormat="1" applyFont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horizontal="centerContinuous"/>
    </xf>
    <xf numFmtId="0" fontId="2" fillId="0" borderId="5" xfId="0" applyNumberFormat="1" applyFont="1" applyBorder="1" applyAlignment="1">
      <alignment horizontal="centerContinuous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8" fillId="0" borderId="0" xfId="0" applyFont="1"/>
    <xf numFmtId="4" fontId="2" fillId="0" borderId="0" xfId="0" applyNumberFormat="1" applyFont="1"/>
    <xf numFmtId="4" fontId="8" fillId="0" borderId="0" xfId="0" applyNumberFormat="1" applyFont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/>
    <xf numFmtId="166" fontId="3" fillId="0" borderId="2" xfId="0" applyNumberFormat="1" applyFont="1" applyBorder="1"/>
    <xf numFmtId="3" fontId="9" fillId="0" borderId="0" xfId="0" applyNumberFormat="1" applyFont="1"/>
    <xf numFmtId="166" fontId="10" fillId="0" borderId="9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4" fontId="10" fillId="0" borderId="0" xfId="0" applyNumberFormat="1" applyFont="1" applyAlignment="1">
      <alignment horizontal="right"/>
    </xf>
    <xf numFmtId="164" fontId="2" fillId="2" borderId="0" xfId="0" applyNumberFormat="1" applyFont="1" applyFill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3" fontId="2" fillId="0" borderId="0" xfId="0" applyNumberFormat="1" applyFont="1" applyFill="1"/>
    <xf numFmtId="0" fontId="0" fillId="0" borderId="0" xfId="0" applyBorder="1"/>
    <xf numFmtId="0" fontId="16" fillId="0" borderId="0" xfId="0" applyFont="1"/>
    <xf numFmtId="0" fontId="2" fillId="0" borderId="1" xfId="0" applyFont="1" applyBorder="1"/>
    <xf numFmtId="0" fontId="2" fillId="2" borderId="1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161683891076117E-2"/>
          <c:y val="0.28589271010241368"/>
          <c:w val="0.93400498277559052"/>
          <c:h val="0.68551251865575624"/>
        </c:manualLayout>
      </c:layout>
      <c:lineChart>
        <c:grouping val="standard"/>
        <c:varyColors val="0"/>
        <c:ser>
          <c:idx val="0"/>
          <c:order val="0"/>
          <c:tx>
            <c:strRef>
              <c:f>'Фінансовий розрахунок'!$B$25</c:f>
              <c:strCache>
                <c:ptCount val="1"/>
                <c:pt idx="0">
                  <c:v>Чи окупається інвестиція і коли, грн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'Фінансовий розрахунок'!$E$2:$X$3</c:f>
              <c:multiLvlStrCache>
                <c:ptCount val="20"/>
                <c:lvl>
                  <c:pt idx="0">
                    <c:v>кв-1</c:v>
                  </c:pt>
                  <c:pt idx="1">
                    <c:v>кв-2</c:v>
                  </c:pt>
                  <c:pt idx="2">
                    <c:v>кв-3</c:v>
                  </c:pt>
                  <c:pt idx="3">
                    <c:v>кв-4</c:v>
                  </c:pt>
                  <c:pt idx="4">
                    <c:v>кв-1</c:v>
                  </c:pt>
                  <c:pt idx="5">
                    <c:v>кв-2</c:v>
                  </c:pt>
                  <c:pt idx="6">
                    <c:v>кв-3</c:v>
                  </c:pt>
                  <c:pt idx="7">
                    <c:v>кв-4</c:v>
                  </c:pt>
                  <c:pt idx="8">
                    <c:v>кв-1</c:v>
                  </c:pt>
                  <c:pt idx="9">
                    <c:v>кв-2</c:v>
                  </c:pt>
                  <c:pt idx="10">
                    <c:v>кв-3</c:v>
                  </c:pt>
                  <c:pt idx="11">
                    <c:v>кв-4</c:v>
                  </c:pt>
                  <c:pt idx="12">
                    <c:v>кв-1</c:v>
                  </c:pt>
                  <c:pt idx="13">
                    <c:v>кв-2</c:v>
                  </c:pt>
                  <c:pt idx="14">
                    <c:v>кв-3</c:v>
                  </c:pt>
                  <c:pt idx="15">
                    <c:v>кв-4</c:v>
                  </c:pt>
                  <c:pt idx="16">
                    <c:v>кв-1</c:v>
                  </c:pt>
                  <c:pt idx="17">
                    <c:v>кв-2</c:v>
                  </c:pt>
                  <c:pt idx="18">
                    <c:v>кв-3</c:v>
                  </c:pt>
                  <c:pt idx="19">
                    <c:v>кв-4</c:v>
                  </c:pt>
                </c:lvl>
                <c:lvl>
                  <c:pt idx="0">
                    <c:v>Рік 1</c:v>
                  </c:pt>
                  <c:pt idx="4">
                    <c:v>Рік 2</c:v>
                  </c:pt>
                  <c:pt idx="8">
                    <c:v>Рік 3</c:v>
                  </c:pt>
                  <c:pt idx="12">
                    <c:v>Рік 4</c:v>
                  </c:pt>
                  <c:pt idx="16">
                    <c:v>Рік 5</c:v>
                  </c:pt>
                </c:lvl>
              </c:multiLvlStrCache>
            </c:multiLvlStrRef>
          </c:cat>
          <c:val>
            <c:numRef>
              <c:f>'Фінансовий розрахунок'!$E$25:$X$25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97-4396-AD38-6ECC0136849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9016240"/>
        <c:axId val="1769010000"/>
      </c:lineChart>
      <c:catAx>
        <c:axId val="17690162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010000"/>
        <c:crosses val="autoZero"/>
        <c:auto val="1"/>
        <c:lblAlgn val="ctr"/>
        <c:lblOffset val="100"/>
        <c:noMultiLvlLbl val="0"/>
      </c:catAx>
      <c:valAx>
        <c:axId val="17690100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01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161683891076117E-2"/>
          <c:y val="0.28589271010241368"/>
          <c:w val="0.93400498277559052"/>
          <c:h val="0.68551251865575624"/>
        </c:manualLayout>
      </c:layout>
      <c:lineChart>
        <c:grouping val="standard"/>
        <c:varyColors val="0"/>
        <c:ser>
          <c:idx val="0"/>
          <c:order val="0"/>
          <c:tx>
            <c:strRef>
              <c:f>'Фінансовий розрахунок'!$A$21</c:f>
              <c:strCache>
                <c:ptCount val="1"/>
                <c:pt idx="0">
                  <c:v>Беззбитковість проекту, грн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'Фінансовий розрахунок'!$E$2:$X$3</c:f>
              <c:multiLvlStrCache>
                <c:ptCount val="20"/>
                <c:lvl>
                  <c:pt idx="0">
                    <c:v>кв-1</c:v>
                  </c:pt>
                  <c:pt idx="1">
                    <c:v>кв-2</c:v>
                  </c:pt>
                  <c:pt idx="2">
                    <c:v>кв-3</c:v>
                  </c:pt>
                  <c:pt idx="3">
                    <c:v>кв-4</c:v>
                  </c:pt>
                  <c:pt idx="4">
                    <c:v>кв-1</c:v>
                  </c:pt>
                  <c:pt idx="5">
                    <c:v>кв-2</c:v>
                  </c:pt>
                  <c:pt idx="6">
                    <c:v>кв-3</c:v>
                  </c:pt>
                  <c:pt idx="7">
                    <c:v>кв-4</c:v>
                  </c:pt>
                  <c:pt idx="8">
                    <c:v>кв-1</c:v>
                  </c:pt>
                  <c:pt idx="9">
                    <c:v>кв-2</c:v>
                  </c:pt>
                  <c:pt idx="10">
                    <c:v>кв-3</c:v>
                  </c:pt>
                  <c:pt idx="11">
                    <c:v>кв-4</c:v>
                  </c:pt>
                  <c:pt idx="12">
                    <c:v>кв-1</c:v>
                  </c:pt>
                  <c:pt idx="13">
                    <c:v>кв-2</c:v>
                  </c:pt>
                  <c:pt idx="14">
                    <c:v>кв-3</c:v>
                  </c:pt>
                  <c:pt idx="15">
                    <c:v>кв-4</c:v>
                  </c:pt>
                  <c:pt idx="16">
                    <c:v>кв-1</c:v>
                  </c:pt>
                  <c:pt idx="17">
                    <c:v>кв-2</c:v>
                  </c:pt>
                  <c:pt idx="18">
                    <c:v>кв-3</c:v>
                  </c:pt>
                  <c:pt idx="19">
                    <c:v>кв-4</c:v>
                  </c:pt>
                </c:lvl>
                <c:lvl>
                  <c:pt idx="0">
                    <c:v>Рік 1</c:v>
                  </c:pt>
                  <c:pt idx="4">
                    <c:v>Рік 2</c:v>
                  </c:pt>
                  <c:pt idx="8">
                    <c:v>Рік 3</c:v>
                  </c:pt>
                  <c:pt idx="12">
                    <c:v>Рік 4</c:v>
                  </c:pt>
                  <c:pt idx="16">
                    <c:v>Рік 5</c:v>
                  </c:pt>
                </c:lvl>
              </c:multiLvlStrCache>
            </c:multiLvlStrRef>
          </c:cat>
          <c:val>
            <c:numRef>
              <c:f>'Фінансовий розрахунок'!$E$21:$X$21</c:f>
              <c:numCache>
                <c:formatCode>#\ ##0_ ;[Red]\-#\ ##0\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2-41EA-9C3B-BDE6C2FD75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9016240"/>
        <c:axId val="1769010000"/>
      </c:lineChart>
      <c:catAx>
        <c:axId val="17690162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010000"/>
        <c:crosses val="autoZero"/>
        <c:auto val="1"/>
        <c:lblAlgn val="ctr"/>
        <c:lblOffset val="100"/>
        <c:noMultiLvlLbl val="0"/>
      </c:catAx>
      <c:valAx>
        <c:axId val="17690100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_ ;[Red]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901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17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16</xdr:col>
      <xdr:colOff>0</xdr:colOff>
      <xdr:row>35</xdr:row>
      <xdr:rowOff>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16</xdr:col>
      <xdr:colOff>0</xdr:colOff>
      <xdr:row>35</xdr:row>
      <xdr:rowOff>0</xdr:rowOff>
    </xdr:to>
    <xdr:sp macro="" textlink="">
      <xdr:nvSpPr>
        <xdr:cNvPr id="2" name="TextBox 1"/>
        <xdr:cNvSpPr txBox="1"/>
      </xdr:nvSpPr>
      <xdr:spPr>
        <a:xfrm>
          <a:off x="0" y="7620"/>
          <a:ext cx="9410700" cy="6393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uk-UA" sz="1200" b="1">
              <a:latin typeface="Arial Narrow" panose="020B0606020202030204" pitchFamily="34" charset="0"/>
            </a:rPr>
            <a:t>Особливості</a:t>
          </a:r>
          <a:r>
            <a:rPr lang="uk-UA" sz="1200" b="1" baseline="0">
              <a:latin typeface="Arial Narrow" panose="020B0606020202030204" pitchFamily="34" charset="0"/>
            </a:rPr>
            <a:t> роботи з Фінансовим розрахунком для бізнес-плану</a:t>
          </a:r>
        </a:p>
        <a:p>
          <a:endParaRPr lang="uk-UA" sz="1100" b="1" baseline="0">
            <a:latin typeface="Arial Narrow" panose="020B0606020202030204" pitchFamily="34" charset="0"/>
          </a:endParaRPr>
        </a:p>
        <a:p>
          <a:r>
            <a:rPr lang="uk-UA" sz="1100" b="0" baseline="0">
              <a:latin typeface="Arial Narrow" panose="020B0606020202030204" pitchFamily="34" charset="0"/>
            </a:rPr>
            <a:t>Мета розрахунку - побачити самому та продемонструвати інвестору чи варто вкладати гроші в бізнес-проект.</a:t>
          </a:r>
        </a:p>
        <a:p>
          <a:endParaRPr lang="en-US" sz="1100" b="0" baseline="0">
            <a:latin typeface="Arial Narrow" panose="020B0606020202030204" pitchFamily="34" charset="0"/>
          </a:endParaRPr>
        </a:p>
        <a:p>
          <a:r>
            <a:rPr lang="uk-UA" sz="1100" b="0" baseline="0">
              <a:latin typeface="Arial Narrow" panose="020B0606020202030204" pitchFamily="34" charset="0"/>
            </a:rPr>
            <a:t>Розрахунок демонструє:</a:t>
          </a:r>
        </a:p>
        <a:p>
          <a:r>
            <a:rPr lang="uk-UA" sz="1100" b="0" baseline="0">
              <a:latin typeface="Arial Narrow" panose="020B0606020202030204" pitchFamily="34" charset="0"/>
            </a:rPr>
            <a:t>- чи окупається інвестиція, і в якому прогнозному періоді (розділ </a:t>
          </a:r>
          <a:r>
            <a:rPr lang="uk-UA" sz="1100" b="1" baseline="0">
              <a:latin typeface="Arial Narrow" panose="020B0606020202030204" pitchFamily="34" charset="0"/>
            </a:rPr>
            <a:t>Грошовий потік від проекту</a:t>
          </a:r>
          <a:r>
            <a:rPr lang="uk-UA" sz="1100" b="0" baseline="0">
              <a:latin typeface="Arial Narrow" panose="020B0606020202030204" pitchFamily="34" charset="0"/>
            </a:rPr>
            <a:t>) </a:t>
          </a:r>
          <a:r>
            <a:rPr lang="uk-UA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в самому розрахунку та на аркуші </a:t>
          </a:r>
          <a:r>
            <a:rPr lang="uk-UA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Діаграми</a:t>
          </a:r>
          <a:r>
            <a:rPr lang="uk-UA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)</a:t>
          </a:r>
          <a:r>
            <a:rPr lang="uk-UA" sz="1100" b="0" baseline="0">
              <a:latin typeface="Arial Narrow" panose="020B0606020202030204" pitchFamily="34" charset="0"/>
            </a:rPr>
            <a:t>;</a:t>
          </a:r>
        </a:p>
        <a:p>
          <a:r>
            <a:rPr lang="uk-UA" sz="1100" b="0" baseline="0">
              <a:latin typeface="Arial Narrow" panose="020B0606020202030204" pitchFamily="34" charset="0"/>
            </a:rPr>
            <a:t>- чи варто вкладати гроші в проект порівняно з іншими варіантами інвестування ваших грошей, або грошей інвестора (розділ </a:t>
          </a:r>
          <a:r>
            <a:rPr lang="uk-UA" sz="1100" b="1" baseline="0">
              <a:latin typeface="Arial Narrow" panose="020B0606020202030204" pitchFamily="34" charset="0"/>
            </a:rPr>
            <a:t>Оцінка проекту</a:t>
          </a:r>
          <a:r>
            <a:rPr lang="uk-UA" sz="1100" b="0" baseline="0">
              <a:latin typeface="Arial Narrow" panose="020B0606020202030204" pitchFamily="34" charset="0"/>
            </a:rPr>
            <a:t>)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</a:t>
          </a:r>
          <a:r>
            <a:rPr lang="uk-UA" sz="1100" b="0" baseline="0">
              <a:latin typeface="Arial Narrow" panose="020B0606020202030204" pitchFamily="34" charset="0"/>
            </a:rPr>
            <a:t>прогнозний </a:t>
          </a:r>
          <a:r>
            <a:rPr lang="en-US" sz="1100" b="0" baseline="0">
              <a:latin typeface="Arial Narrow" panose="020B0606020202030204" pitchFamily="34" charset="0"/>
            </a:rPr>
            <a:t>P&amp;L </a:t>
          </a:r>
          <a:r>
            <a:rPr lang="ru-RU" sz="1100" b="0" baseline="0">
              <a:latin typeface="Arial Narrow" panose="020B0606020202030204" pitchFamily="34" charset="0"/>
            </a:rPr>
            <a:t>проекту</a:t>
          </a:r>
        </a:p>
        <a:p>
          <a:endParaRPr lang="ru-RU" sz="1100" b="0" baseline="0">
            <a:latin typeface="Arial Narrow" panose="020B0606020202030204" pitchFamily="34" charset="0"/>
          </a:endParaRPr>
        </a:p>
        <a:p>
          <a:r>
            <a:rPr lang="uk-UA" sz="1100" b="0" baseline="0">
              <a:latin typeface="Arial Narrow" panose="020B0606020202030204" pitchFamily="34" charset="0"/>
            </a:rPr>
            <a:t>Зазвичай доцільність проектів рахують виходячи з терміну 3-5 років, але в розрахунку можна подовжити період на потрібну кількість років</a:t>
          </a:r>
          <a:endParaRPr lang="en-US" sz="1100" b="0" baseline="0">
            <a:latin typeface="Arial Narrow" panose="020B0606020202030204" pitchFamily="34" charset="0"/>
          </a:endParaRPr>
        </a:p>
        <a:p>
          <a:endParaRPr lang="en-US">
            <a:effectLst/>
            <a:latin typeface="Arial Narrow" panose="020B0606020202030204" pitchFamily="34" charset="0"/>
          </a:endParaRPr>
        </a:p>
        <a:p>
          <a:r>
            <a:rPr lang="ru-RU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Для випадків, коли ви плануєте залучити кредит під інвестиції, аби врахувати витрати на сплату відсотків, вам потрібно відобразити його рух у секції </a:t>
          </a:r>
          <a:r>
            <a:rPr lang="ru-RU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Інвестиційний кредит</a:t>
          </a:r>
          <a:r>
            <a:rPr lang="ru-RU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При чому, ви маєте скласти графік його отримання та погашення таким чином, аби у розділі </a:t>
          </a:r>
          <a:r>
            <a:rPr lang="ru-RU" sz="11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Рух грошових коштів проекту</a:t>
          </a:r>
          <a:r>
            <a:rPr lang="ru-RU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щоквартальний залишок грошей НЕ БУВ ВІД</a:t>
          </a:r>
          <a:r>
            <a:rPr lang="en-US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'</a:t>
          </a:r>
          <a:r>
            <a:rPr lang="ru-RU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ЄМНИМ, оскільки це буде означати, що у вас не вистачить грошей для погашення кредиту.</a:t>
          </a:r>
          <a:endParaRPr lang="en-US">
            <a:effectLst/>
            <a:latin typeface="Arial Narrow" panose="020B0606020202030204" pitchFamily="34" charset="0"/>
          </a:endParaRPr>
        </a:p>
        <a:p>
          <a:endParaRPr lang="uk-UA" sz="1100" b="0" baseline="0">
            <a:latin typeface="Arial Narrow" panose="020B0606020202030204" pitchFamily="34" charset="0"/>
          </a:endParaRPr>
        </a:p>
        <a:p>
          <a:r>
            <a:rPr lang="uk-UA" sz="1200" b="1" baseline="0">
              <a:solidFill>
                <a:srgbClr val="FF0000"/>
              </a:solidFill>
              <a:latin typeface="Arial Narrow" panose="020B0606020202030204" pitchFamily="34" charset="0"/>
            </a:rPr>
            <a:t>ВАЖЛИВА ІНФОРМАЦІЯ </a:t>
          </a:r>
        </a:p>
        <a:p>
          <a:r>
            <a:rPr lang="uk-UA" sz="1100" b="0" baseline="0">
              <a:solidFill>
                <a:schemeClr val="tx1"/>
              </a:solidFill>
              <a:latin typeface="Arial Narrow" panose="020B0606020202030204" pitchFamily="34" charset="0"/>
            </a:rPr>
            <a:t>Там де є світло-жовті поля (див правіше </a:t>
          </a:r>
          <a:r>
            <a:rPr lang="uk-UA" sz="1100" b="1" baseline="0">
              <a:solidFill>
                <a:schemeClr val="tx1"/>
              </a:solidFill>
              <a:latin typeface="Arial Narrow" panose="020B0606020202030204" pitchFamily="34" charset="0"/>
            </a:rPr>
            <a:t>Легенду</a:t>
          </a:r>
          <a:r>
            <a:rPr lang="uk-UA" sz="1100" b="0" baseline="0">
              <a:solidFill>
                <a:schemeClr val="tx1"/>
              </a:solidFill>
              <a:latin typeface="Arial Narrow" panose="020B0606020202030204" pitchFamily="34" charset="0"/>
            </a:rPr>
            <a:t> стосовно коль</a:t>
          </a:r>
          <a:r>
            <a:rPr lang="en-US" sz="1100" b="0" baseline="0">
              <a:solidFill>
                <a:schemeClr val="tx1"/>
              </a:solidFill>
              <a:latin typeface="Arial Narrow" panose="020B0606020202030204" pitchFamily="34" charset="0"/>
            </a:rPr>
            <a:t>j</a:t>
          </a:r>
          <a:r>
            <a:rPr lang="uk-UA" sz="1100" b="0" baseline="0">
              <a:solidFill>
                <a:schemeClr val="tx1"/>
              </a:solidFill>
              <a:latin typeface="Arial Narrow" panose="020B0606020202030204" pitchFamily="34" charset="0"/>
            </a:rPr>
            <a:t>рів заливки комірок) - в них необхідно потрібним чином </a:t>
          </a:r>
          <a:r>
            <a:rPr lang="ru-RU" sz="1100" b="0" baseline="0">
              <a:solidFill>
                <a:schemeClr val="tx1"/>
              </a:solidFill>
              <a:latin typeface="Arial Narrow" panose="020B0606020202030204" pitchFamily="34" charset="0"/>
            </a:rPr>
            <a:t>заносити</a:t>
          </a:r>
          <a:r>
            <a:rPr lang="uk-UA" sz="1100" b="0" baseline="0">
              <a:solidFill>
                <a:schemeClr val="tx1"/>
              </a:solidFill>
              <a:latin typeface="Arial Narrow" panose="020B0606020202030204" pitchFamily="34" charset="0"/>
            </a:rPr>
            <a:t>, виправити, або видаляти інформацію, для корректного розрахуку фінальних результатів. Це є спеціальні поля для ручної правки. Там де немає жовтої заливки, ті комірки є формулами, і їх зміна або видалення зіпсує логіку розрахунку.</a:t>
          </a:r>
        </a:p>
        <a:p>
          <a:r>
            <a:rPr lang="uk-UA" sz="1100" b="1" baseline="0">
              <a:solidFill>
                <a:srgbClr val="FF0000"/>
              </a:solidFill>
              <a:latin typeface="Arial Narrow" panose="020B0606020202030204" pitchFamily="34" charset="0"/>
            </a:rPr>
            <a:t>Якщо інвест-проект передбачає ведення діяльності, що підпадає під дію законодавства про ПДВ, то ціни продажу, всі відповідні витрати, включаючи інформацію стосовно інвестицій в необоротні активи, необхідно вказувати ОЧИЩЕНИМИ ВІД ПДВ. </a:t>
          </a:r>
          <a:r>
            <a:rPr lang="uk-UA" sz="1100" b="0" baseline="0">
              <a:solidFill>
                <a:schemeClr val="tx1"/>
              </a:solidFill>
              <a:latin typeface="Arial Narrow" panose="020B0606020202030204" pitchFamily="34" charset="0"/>
            </a:rPr>
            <a:t>Відповідно, якщо інвест-проект НЕ БУДЕ платником ПДВ, то в розділах з витратами та інвестиціями потрібно вказувати їх повну суму, навіть якщо вони придбаваються в т.ч. ПДВ.</a:t>
          </a:r>
        </a:p>
        <a:p>
          <a:endParaRPr lang="uk-UA" sz="1100" b="0" baseline="0">
            <a:solidFill>
              <a:schemeClr val="tx1"/>
            </a:solidFill>
            <a:latin typeface="Arial Narrow" panose="020B0606020202030204" pitchFamily="34" charset="0"/>
          </a:endParaRPr>
        </a:p>
        <a:p>
          <a:r>
            <a:rPr lang="uk-UA" sz="1100" b="0" baseline="0">
              <a:solidFill>
                <a:schemeClr val="tx1"/>
              </a:solidFill>
              <a:latin typeface="Arial Narrow" panose="020B0606020202030204" pitchFamily="34" charset="0"/>
            </a:rPr>
            <a:t>В розрахунку є можливість добавити інформацію про обсяги, ціну продажу та змінні витрати стосовно ТРЬОХ різних товарів або послуг. При необхідності, можна,однак, не порушуючи логіки формул, додати необхідну кількість видів товарів або послуг.</a:t>
          </a:r>
          <a:br>
            <a:rPr lang="uk-UA" sz="1100" b="0" baseline="0">
              <a:solidFill>
                <a:schemeClr val="tx1"/>
              </a:solidFill>
              <a:latin typeface="Arial Narrow" panose="020B0606020202030204" pitchFamily="34" charset="0"/>
            </a:rPr>
          </a:br>
          <a:endParaRPr lang="uk-UA" sz="1100" b="0" baseline="0">
            <a:solidFill>
              <a:schemeClr val="tx1"/>
            </a:solidFill>
            <a:latin typeface="Arial Narrow" panose="020B0606020202030204" pitchFamily="34" charset="0"/>
          </a:endParaRPr>
        </a:p>
        <a:p>
          <a:r>
            <a:rPr lang="uk-UA" sz="1100" b="0" baseline="0">
              <a:solidFill>
                <a:schemeClr val="tx1"/>
              </a:solidFill>
              <a:latin typeface="Arial Narrow" panose="020B0606020202030204" pitchFamily="34" charset="0"/>
            </a:rPr>
            <a:t>Для того, аби бачити більш коректні результати розрахунку, необхідно велику увагу приділити розподіленню витрат на:</a:t>
          </a:r>
        </a:p>
        <a:p>
          <a:r>
            <a:rPr lang="uk-UA" sz="1100" b="0" baseline="0">
              <a:solidFill>
                <a:schemeClr val="tx1"/>
              </a:solidFill>
              <a:latin typeface="Arial Narrow" panose="020B0606020202030204" pitchFamily="34" charset="0"/>
            </a:rPr>
            <a:t>- змінні (тобто ті, загальний обсяг яких чітко реагує на зміну обсягів діяльності)</a:t>
          </a:r>
        </a:p>
        <a:p>
          <a:r>
            <a:rPr lang="uk-UA" sz="1100" b="0" baseline="0">
              <a:solidFill>
                <a:schemeClr val="tx1"/>
              </a:solidFill>
              <a:latin typeface="Arial Narrow" panose="020B0606020202030204" pitchFamily="34" charset="0"/>
            </a:rPr>
            <a:t>- постійні та нерегулярні (ті, що слабо залежать від змін обсягу діяльності)</a:t>
          </a:r>
        </a:p>
        <a:p>
          <a:endParaRPr lang="uk-UA" sz="1100" b="0" baseline="0">
            <a:latin typeface="Arial Narrow" panose="020B0606020202030204" pitchFamily="34" charset="0"/>
          </a:endParaRPr>
        </a:p>
        <a:p>
          <a:r>
            <a:rPr lang="uk-UA" sz="1100" b="0" i="1" baseline="0">
              <a:latin typeface="Arial Narrow" panose="020B0606020202030204" pitchFamily="34" charset="0"/>
            </a:rPr>
            <a:t>Змінні</a:t>
          </a:r>
          <a:r>
            <a:rPr lang="uk-UA" sz="1100" b="0" baseline="0">
              <a:latin typeface="Arial Narrow" panose="020B0606020202030204" pitchFamily="34" charset="0"/>
            </a:rPr>
            <a:t> витрати вказуються в цьому розрахунку НА ОДИНИЦЮ продукції (або </a:t>
          </a:r>
          <a:r>
            <a:rPr lang="uk-UA" sz="11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товарів чи </a:t>
          </a:r>
          <a:r>
            <a:rPr lang="uk-UA" sz="1100" b="0" baseline="0">
              <a:latin typeface="Arial Narrow" panose="020B0606020202030204" pitchFamily="34" charset="0"/>
            </a:rPr>
            <a:t>послуг). Це допоможе правильно врахувати вплив зміни обсягів діяльності на загальний фінансовий результат.</a:t>
          </a:r>
        </a:p>
        <a:p>
          <a:r>
            <a:rPr lang="uk-UA" sz="1100" b="0" i="1" baseline="0">
              <a:latin typeface="Arial Narrow" panose="020B0606020202030204" pitchFamily="34" charset="0"/>
            </a:rPr>
            <a:t>Постійні та нерегулярні </a:t>
          </a:r>
          <a:r>
            <a:rPr lang="uk-UA" sz="1100" b="0" baseline="0">
              <a:latin typeface="Arial Narrow" panose="020B0606020202030204" pitchFamily="34" charset="0"/>
            </a:rPr>
            <a:t>витрати потрібно вказати В ЗАГАЛЬНІЙ СУМІ в прогнозних кварталах.</a:t>
          </a:r>
        </a:p>
        <a:p>
          <a:endParaRPr lang="uk-UA" sz="1100" b="0" baseline="0">
            <a:latin typeface="Arial Narrow" panose="020B0606020202030204" pitchFamily="34" charset="0"/>
          </a:endParaRPr>
        </a:p>
        <a:p>
          <a:r>
            <a:rPr lang="uk-UA" sz="1100" b="0" baseline="0">
              <a:latin typeface="Arial Narrow" panose="020B0606020202030204" pitchFamily="34" charset="0"/>
            </a:rPr>
            <a:t>Якщо проект передбачає сплату єдиного податку 3 групи (5% з виручки), то по суті це є змінною витратою, і вона автоматично врахована у Маржинальному прибутку (Єдиний Податок </a:t>
          </a:r>
          <a:r>
            <a:rPr lang="en-US" sz="1100" b="0" baseline="0">
              <a:latin typeface="Arial Narrow" panose="020B0606020202030204" pitchFamily="34" charset="0"/>
            </a:rPr>
            <a:t>I </a:t>
          </a:r>
          <a:r>
            <a:rPr lang="ru-RU" sz="1100" b="0" baseline="0">
              <a:latin typeface="Arial Narrow" panose="020B0606020202030204" pitchFamily="34" charset="0"/>
            </a:rPr>
            <a:t>та </a:t>
          </a:r>
          <a:r>
            <a:rPr lang="en-US" sz="1100" b="0" baseline="0">
              <a:latin typeface="Arial Narrow" panose="020B0606020202030204" pitchFamily="34" charset="0"/>
            </a:rPr>
            <a:t>II</a:t>
          </a:r>
          <a:r>
            <a:rPr lang="ru-RU" sz="1100" b="0" baseline="0">
              <a:latin typeface="Arial Narrow" panose="020B0606020202030204" pitchFamily="34" charset="0"/>
            </a:rPr>
            <a:t> груп включено до Постійних та нерегулярних витрат).</a:t>
          </a:r>
        </a:p>
        <a:p>
          <a:endParaRPr lang="ru-RU" sz="1100" b="0" baseline="0">
            <a:latin typeface="Arial Narrow" panose="020B0606020202030204" pitchFamily="34" charset="0"/>
          </a:endParaRPr>
        </a:p>
        <a:p>
          <a:r>
            <a:rPr lang="ru-RU" sz="1100" b="0" baseline="0">
              <a:latin typeface="Arial Narrow" panose="020B0606020202030204" pitchFamily="34" charset="0"/>
            </a:rPr>
            <a:t>Також, при роботі з файлом, звертайте увагу на додані до деяких комірок коментарі та пояснення (такі комірки мають на собі червоні флажки)</a:t>
          </a:r>
        </a:p>
        <a:p>
          <a:endParaRPr lang="uk-UA" sz="1100" b="0" baseline="0">
            <a:latin typeface="Arial Narrow" panose="020B0606020202030204" pitchFamily="34" charset="0"/>
          </a:endParaRPr>
        </a:p>
        <a:p>
          <a:endParaRPr lang="uk-UA" sz="1100" b="0" baseline="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6"/>
  <sheetViews>
    <sheetView showGridLines="0" tabSelected="1" zoomScale="85" zoomScaleNormal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4" sqref="B4"/>
    </sheetView>
  </sheetViews>
  <sheetFormatPr defaultRowHeight="13.8" outlineLevelRow="1" x14ac:dyDescent="0.25"/>
  <cols>
    <col min="1" max="1" width="2.21875" style="1" customWidth="1"/>
    <col min="2" max="2" width="44.109375" style="1" customWidth="1"/>
    <col min="3" max="3" width="6.109375" style="5" customWidth="1"/>
    <col min="4" max="4" width="11.44140625" style="5" customWidth="1"/>
    <col min="5" max="24" width="11.44140625" style="3" customWidth="1"/>
    <col min="25" max="25" width="12.109375" style="1" customWidth="1"/>
    <col min="26" max="16384" width="8.88671875" style="1"/>
  </cols>
  <sheetData>
    <row r="1" spans="1:25" ht="25.8" thickBot="1" x14ac:dyDescent="0.5">
      <c r="A1" s="25" t="s">
        <v>57</v>
      </c>
    </row>
    <row r="2" spans="1:25" s="23" customFormat="1" x14ac:dyDescent="0.25">
      <c r="C2" s="24"/>
      <c r="D2" s="24"/>
      <c r="E2" s="27" t="s">
        <v>47</v>
      </c>
      <c r="F2" s="28"/>
      <c r="G2" s="28"/>
      <c r="H2" s="29"/>
      <c r="I2" s="27" t="s">
        <v>48</v>
      </c>
      <c r="J2" s="28"/>
      <c r="K2" s="28"/>
      <c r="L2" s="29"/>
      <c r="M2" s="27" t="s">
        <v>49</v>
      </c>
      <c r="N2" s="28"/>
      <c r="O2" s="28"/>
      <c r="P2" s="29"/>
      <c r="Q2" s="27" t="s">
        <v>50</v>
      </c>
      <c r="R2" s="28"/>
      <c r="S2" s="28"/>
      <c r="T2" s="29"/>
      <c r="U2" s="27" t="s">
        <v>51</v>
      </c>
      <c r="V2" s="28"/>
      <c r="W2" s="28"/>
      <c r="X2" s="29"/>
    </row>
    <row r="3" spans="1:25" ht="14.4" thickBot="1" x14ac:dyDescent="0.3">
      <c r="C3" s="8" t="s">
        <v>27</v>
      </c>
      <c r="D3" s="8"/>
      <c r="E3" s="30" t="s">
        <v>11</v>
      </c>
      <c r="F3" s="31" t="s">
        <v>12</v>
      </c>
      <c r="G3" s="31" t="s">
        <v>13</v>
      </c>
      <c r="H3" s="32" t="s">
        <v>14</v>
      </c>
      <c r="I3" s="30" t="s">
        <v>11</v>
      </c>
      <c r="J3" s="31" t="s">
        <v>12</v>
      </c>
      <c r="K3" s="31" t="s">
        <v>13</v>
      </c>
      <c r="L3" s="32" t="s">
        <v>14</v>
      </c>
      <c r="M3" s="30" t="s">
        <v>11</v>
      </c>
      <c r="N3" s="31" t="s">
        <v>12</v>
      </c>
      <c r="O3" s="31" t="s">
        <v>13</v>
      </c>
      <c r="P3" s="32" t="s">
        <v>14</v>
      </c>
      <c r="Q3" s="30" t="s">
        <v>11</v>
      </c>
      <c r="R3" s="31" t="s">
        <v>12</v>
      </c>
      <c r="S3" s="31" t="s">
        <v>13</v>
      </c>
      <c r="T3" s="32" t="s">
        <v>14</v>
      </c>
      <c r="U3" s="30" t="s">
        <v>11</v>
      </c>
      <c r="V3" s="31" t="s">
        <v>12</v>
      </c>
      <c r="W3" s="31" t="s">
        <v>13</v>
      </c>
      <c r="X3" s="32" t="s">
        <v>14</v>
      </c>
      <c r="Y3" s="5"/>
    </row>
    <row r="4" spans="1:25" ht="18" x14ac:dyDescent="0.35">
      <c r="A4" s="6" t="s">
        <v>90</v>
      </c>
      <c r="B4" s="4"/>
      <c r="C4" s="8" t="s">
        <v>26</v>
      </c>
      <c r="D4" s="2">
        <f>SUM(D5:D6)</f>
        <v>0</v>
      </c>
      <c r="E4" s="1"/>
    </row>
    <row r="5" spans="1:25" outlineLevel="1" x14ac:dyDescent="0.25">
      <c r="A5" s="4"/>
      <c r="B5" s="1" t="s">
        <v>66</v>
      </c>
      <c r="C5" s="5" t="s">
        <v>26</v>
      </c>
      <c r="D5" s="12"/>
      <c r="E5" s="1"/>
    </row>
    <row r="6" spans="1:25" outlineLevel="1" x14ac:dyDescent="0.25">
      <c r="A6" s="4"/>
      <c r="B6" s="1" t="s">
        <v>67</v>
      </c>
      <c r="C6" s="5" t="s">
        <v>26</v>
      </c>
      <c r="D6" s="12"/>
      <c r="E6" s="1"/>
    </row>
    <row r="7" spans="1:25" outlineLevel="1" x14ac:dyDescent="0.25">
      <c r="A7" s="4"/>
      <c r="B7" s="1" t="s">
        <v>74</v>
      </c>
      <c r="C7" s="5" t="s">
        <v>43</v>
      </c>
      <c r="D7" s="46"/>
      <c r="E7" s="8"/>
    </row>
    <row r="8" spans="1:25" x14ac:dyDescent="0.25">
      <c r="A8" s="4"/>
      <c r="C8" s="8"/>
      <c r="D8" s="8"/>
      <c r="E8" s="8"/>
    </row>
    <row r="9" spans="1:25" ht="18" x14ac:dyDescent="0.35">
      <c r="A9" s="6" t="s">
        <v>45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5" outlineLevel="1" x14ac:dyDescent="0.25">
      <c r="B10" s="1" t="s">
        <v>0</v>
      </c>
      <c r="C10" s="5" t="s">
        <v>26</v>
      </c>
      <c r="E10" s="3">
        <f>SUM(E51,E54,E57)</f>
        <v>0</v>
      </c>
      <c r="F10" s="3">
        <f t="shared" ref="F10:T10" si="0">SUM(F51,F54,F57)</f>
        <v>0</v>
      </c>
      <c r="G10" s="3">
        <f t="shared" si="0"/>
        <v>0</v>
      </c>
      <c r="H10" s="3">
        <f t="shared" si="0"/>
        <v>0</v>
      </c>
      <c r="I10" s="3">
        <f t="shared" si="0"/>
        <v>0</v>
      </c>
      <c r="J10" s="3">
        <f t="shared" si="0"/>
        <v>0</v>
      </c>
      <c r="K10" s="3">
        <f t="shared" si="0"/>
        <v>0</v>
      </c>
      <c r="L10" s="3">
        <f t="shared" si="0"/>
        <v>0</v>
      </c>
      <c r="M10" s="3">
        <f t="shared" si="0"/>
        <v>0</v>
      </c>
      <c r="N10" s="3">
        <f t="shared" si="0"/>
        <v>0</v>
      </c>
      <c r="O10" s="3">
        <f t="shared" si="0"/>
        <v>0</v>
      </c>
      <c r="P10" s="3">
        <f t="shared" si="0"/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ref="U10:X10" si="1">SUM(U51,U54,U57)</f>
        <v>0</v>
      </c>
      <c r="V10" s="3">
        <f t="shared" si="1"/>
        <v>0</v>
      </c>
      <c r="W10" s="3">
        <f t="shared" si="1"/>
        <v>0</v>
      </c>
      <c r="X10" s="3">
        <f t="shared" si="1"/>
        <v>0</v>
      </c>
    </row>
    <row r="11" spans="1:25" outlineLevel="1" x14ac:dyDescent="0.25">
      <c r="B11" s="1" t="s">
        <v>22</v>
      </c>
      <c r="C11" s="5" t="s">
        <v>26</v>
      </c>
      <c r="E11" s="3">
        <f>-E61</f>
        <v>0</v>
      </c>
      <c r="F11" s="3">
        <f t="shared" ref="F11:T11" si="2">-F61</f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ref="U11:X11" si="3">-U61</f>
        <v>0</v>
      </c>
      <c r="V11" s="3">
        <f t="shared" si="3"/>
        <v>0</v>
      </c>
      <c r="W11" s="3">
        <f t="shared" si="3"/>
        <v>0</v>
      </c>
      <c r="X11" s="3">
        <f t="shared" si="3"/>
        <v>0</v>
      </c>
    </row>
    <row r="12" spans="1:25" outlineLevel="1" x14ac:dyDescent="0.25">
      <c r="B12" s="1" t="s">
        <v>41</v>
      </c>
      <c r="C12" s="5" t="s">
        <v>26</v>
      </c>
      <c r="E12" s="3">
        <f t="shared" ref="E12:X12" si="4">-E10*$D$115</f>
        <v>0</v>
      </c>
      <c r="F12" s="3">
        <f t="shared" si="4"/>
        <v>0</v>
      </c>
      <c r="G12" s="3">
        <f t="shared" si="4"/>
        <v>0</v>
      </c>
      <c r="H12" s="3">
        <f t="shared" si="4"/>
        <v>0</v>
      </c>
      <c r="I12" s="3">
        <f t="shared" si="4"/>
        <v>0</v>
      </c>
      <c r="J12" s="3">
        <f t="shared" si="4"/>
        <v>0</v>
      </c>
      <c r="K12" s="3">
        <f t="shared" si="4"/>
        <v>0</v>
      </c>
      <c r="L12" s="3">
        <f t="shared" si="4"/>
        <v>0</v>
      </c>
      <c r="M12" s="3">
        <f t="shared" si="4"/>
        <v>0</v>
      </c>
      <c r="N12" s="3">
        <f t="shared" si="4"/>
        <v>0</v>
      </c>
      <c r="O12" s="3">
        <f t="shared" si="4"/>
        <v>0</v>
      </c>
      <c r="P12" s="3">
        <f t="shared" si="4"/>
        <v>0</v>
      </c>
      <c r="Q12" s="3">
        <f t="shared" si="4"/>
        <v>0</v>
      </c>
      <c r="R12" s="3">
        <f t="shared" si="4"/>
        <v>0</v>
      </c>
      <c r="S12" s="3">
        <f t="shared" si="4"/>
        <v>0</v>
      </c>
      <c r="T12" s="3">
        <f t="shared" si="4"/>
        <v>0</v>
      </c>
      <c r="U12" s="3">
        <f t="shared" si="4"/>
        <v>0</v>
      </c>
      <c r="V12" s="3">
        <f t="shared" si="4"/>
        <v>0</v>
      </c>
      <c r="W12" s="3">
        <f t="shared" si="4"/>
        <v>0</v>
      </c>
      <c r="X12" s="3">
        <f t="shared" si="4"/>
        <v>0</v>
      </c>
    </row>
    <row r="13" spans="1:25" s="4" customFormat="1" ht="14.4" outlineLevel="1" thickBot="1" x14ac:dyDescent="0.3">
      <c r="B13" s="4" t="s">
        <v>83</v>
      </c>
      <c r="C13" s="8" t="s">
        <v>26</v>
      </c>
      <c r="D13" s="8"/>
      <c r="E13" s="39">
        <f>SUM(E10:E12)</f>
        <v>0</v>
      </c>
      <c r="F13" s="39">
        <f t="shared" ref="F13:X13" si="5">SUM(F10:F12)</f>
        <v>0</v>
      </c>
      <c r="G13" s="39">
        <f t="shared" si="5"/>
        <v>0</v>
      </c>
      <c r="H13" s="39">
        <f t="shared" si="5"/>
        <v>0</v>
      </c>
      <c r="I13" s="39">
        <f t="shared" si="5"/>
        <v>0</v>
      </c>
      <c r="J13" s="39">
        <f t="shared" si="5"/>
        <v>0</v>
      </c>
      <c r="K13" s="39">
        <f t="shared" si="5"/>
        <v>0</v>
      </c>
      <c r="L13" s="39">
        <f t="shared" si="5"/>
        <v>0</v>
      </c>
      <c r="M13" s="39">
        <f t="shared" si="5"/>
        <v>0</v>
      </c>
      <c r="N13" s="39">
        <f t="shared" si="5"/>
        <v>0</v>
      </c>
      <c r="O13" s="39">
        <f t="shared" si="5"/>
        <v>0</v>
      </c>
      <c r="P13" s="39">
        <f t="shared" si="5"/>
        <v>0</v>
      </c>
      <c r="Q13" s="39">
        <f t="shared" si="5"/>
        <v>0</v>
      </c>
      <c r="R13" s="39">
        <f t="shared" si="5"/>
        <v>0</v>
      </c>
      <c r="S13" s="39">
        <f t="shared" si="5"/>
        <v>0</v>
      </c>
      <c r="T13" s="39">
        <f t="shared" si="5"/>
        <v>0</v>
      </c>
      <c r="U13" s="39">
        <f t="shared" si="5"/>
        <v>0</v>
      </c>
      <c r="V13" s="39">
        <f t="shared" si="5"/>
        <v>0</v>
      </c>
      <c r="W13" s="39">
        <f t="shared" si="5"/>
        <v>0</v>
      </c>
      <c r="X13" s="39">
        <f t="shared" si="5"/>
        <v>0</v>
      </c>
    </row>
    <row r="14" spans="1:25" ht="14.4" outlineLevel="1" thickTop="1" x14ac:dyDescent="0.25">
      <c r="B14" s="1" t="s">
        <v>1</v>
      </c>
      <c r="C14" s="5" t="s">
        <v>26</v>
      </c>
      <c r="E14" s="3">
        <f>-E96</f>
        <v>0</v>
      </c>
      <c r="F14" s="3">
        <f t="shared" ref="F14:T14" si="6">-F96</f>
        <v>0</v>
      </c>
      <c r="G14" s="3">
        <f t="shared" si="6"/>
        <v>0</v>
      </c>
      <c r="H14" s="3">
        <f t="shared" si="6"/>
        <v>0</v>
      </c>
      <c r="I14" s="3">
        <f t="shared" si="6"/>
        <v>0</v>
      </c>
      <c r="J14" s="3">
        <f t="shared" si="6"/>
        <v>0</v>
      </c>
      <c r="K14" s="3">
        <f t="shared" si="6"/>
        <v>0</v>
      </c>
      <c r="L14" s="3">
        <f t="shared" si="6"/>
        <v>0</v>
      </c>
      <c r="M14" s="3">
        <f t="shared" si="6"/>
        <v>0</v>
      </c>
      <c r="N14" s="3">
        <f t="shared" si="6"/>
        <v>0</v>
      </c>
      <c r="O14" s="3">
        <f t="shared" si="6"/>
        <v>0</v>
      </c>
      <c r="P14" s="3">
        <f t="shared" si="6"/>
        <v>0</v>
      </c>
      <c r="Q14" s="3">
        <f t="shared" si="6"/>
        <v>0</v>
      </c>
      <c r="R14" s="3">
        <f t="shared" si="6"/>
        <v>0</v>
      </c>
      <c r="S14" s="3">
        <f t="shared" si="6"/>
        <v>0</v>
      </c>
      <c r="T14" s="3">
        <f t="shared" si="6"/>
        <v>0</v>
      </c>
      <c r="U14" s="3">
        <f t="shared" ref="U14:X14" si="7">-U96</f>
        <v>0</v>
      </c>
      <c r="V14" s="3">
        <f t="shared" si="7"/>
        <v>0</v>
      </c>
      <c r="W14" s="3">
        <f t="shared" si="7"/>
        <v>0</v>
      </c>
      <c r="X14" s="3">
        <f t="shared" si="7"/>
        <v>0</v>
      </c>
    </row>
    <row r="15" spans="1:25" ht="14.4" outlineLevel="1" thickBot="1" x14ac:dyDescent="0.3">
      <c r="B15" s="4" t="s">
        <v>68</v>
      </c>
      <c r="C15" s="8" t="s">
        <v>26</v>
      </c>
      <c r="D15" s="8"/>
      <c r="E15" s="39">
        <f>SUM(E13:E14)</f>
        <v>0</v>
      </c>
      <c r="F15" s="39">
        <f t="shared" ref="F15" si="8">SUM(F13:F14)</f>
        <v>0</v>
      </c>
      <c r="G15" s="39">
        <f t="shared" ref="G15" si="9">SUM(G13:G14)</f>
        <v>0</v>
      </c>
      <c r="H15" s="39">
        <f t="shared" ref="H15" si="10">SUM(H13:H14)</f>
        <v>0</v>
      </c>
      <c r="I15" s="39">
        <f t="shared" ref="I15" si="11">SUM(I13:I14)</f>
        <v>0</v>
      </c>
      <c r="J15" s="39">
        <f t="shared" ref="J15" si="12">SUM(J13:J14)</f>
        <v>0</v>
      </c>
      <c r="K15" s="39">
        <f t="shared" ref="K15" si="13">SUM(K13:K14)</f>
        <v>0</v>
      </c>
      <c r="L15" s="39">
        <f t="shared" ref="L15" si="14">SUM(L13:L14)</f>
        <v>0</v>
      </c>
      <c r="M15" s="39">
        <f t="shared" ref="M15" si="15">SUM(M13:M14)</f>
        <v>0</v>
      </c>
      <c r="N15" s="39">
        <f t="shared" ref="N15" si="16">SUM(N13:N14)</f>
        <v>0</v>
      </c>
      <c r="O15" s="39">
        <f t="shared" ref="O15" si="17">SUM(O13:O14)</f>
        <v>0</v>
      </c>
      <c r="P15" s="39">
        <f t="shared" ref="P15" si="18">SUM(P13:P14)</f>
        <v>0</v>
      </c>
      <c r="Q15" s="39">
        <f t="shared" ref="Q15" si="19">SUM(Q13:Q14)</f>
        <v>0</v>
      </c>
      <c r="R15" s="39">
        <f t="shared" ref="R15" si="20">SUM(R13:R14)</f>
        <v>0</v>
      </c>
      <c r="S15" s="39">
        <f t="shared" ref="S15" si="21">SUM(S13:S14)</f>
        <v>0</v>
      </c>
      <c r="T15" s="39">
        <f t="shared" ref="T15" si="22">SUM(T13:T14)</f>
        <v>0</v>
      </c>
      <c r="U15" s="39">
        <f t="shared" ref="U15" si="23">SUM(U13:U14)</f>
        <v>0</v>
      </c>
      <c r="V15" s="39">
        <f t="shared" ref="V15" si="24">SUM(V13:V14)</f>
        <v>0</v>
      </c>
      <c r="W15" s="39">
        <f t="shared" ref="W15" si="25">SUM(W13:W14)</f>
        <v>0</v>
      </c>
      <c r="X15" s="39">
        <f t="shared" ref="X15" si="26">SUM(X13:X14)</f>
        <v>0</v>
      </c>
    </row>
    <row r="16" spans="1:25" ht="14.4" outlineLevel="1" thickTop="1" x14ac:dyDescent="0.25">
      <c r="B16" s="1" t="s">
        <v>69</v>
      </c>
      <c r="C16" s="5" t="s">
        <v>26</v>
      </c>
      <c r="D16" s="8"/>
      <c r="E16" s="52">
        <f>-IFERROR(ABS($D$6) / $D$7 / 4,)</f>
        <v>0</v>
      </c>
      <c r="F16" s="52">
        <f>IF(SUM(ABS($D$6),$E16:E16)&gt;0,-IFERROR(ABS($D$6)/$D$7/4,),)</f>
        <v>0</v>
      </c>
      <c r="G16" s="52">
        <f>IF(SUM(ABS($D$6),$E16:F16)&gt;0,-IFERROR(ABS($D$6)/$D$7/4,),)</f>
        <v>0</v>
      </c>
      <c r="H16" s="52">
        <f>IF(SUM(ABS($D$6),$E16:G16)&gt;0,-IFERROR(ABS($D$6)/$D$7/4,),)</f>
        <v>0</v>
      </c>
      <c r="I16" s="52">
        <f>IF(SUM(ABS($D$6),$E16:H16)&gt;0,-IFERROR(ABS($D$6)/$D$7/4,),)</f>
        <v>0</v>
      </c>
      <c r="J16" s="52">
        <f>IF(SUM(ABS($D$6),$E16:I16)&gt;0,-IFERROR(ABS($D$6)/$D$7/4,),)</f>
        <v>0</v>
      </c>
      <c r="K16" s="52">
        <f>IF(SUM(ABS($D$6),$E16:J16)&gt;0,-IFERROR(ABS($D$6)/$D$7/4,),)</f>
        <v>0</v>
      </c>
      <c r="L16" s="52">
        <f>IF(SUM(ABS($D$6),$E16:K16)&gt;0,-IFERROR(ABS($D$6)/$D$7/4,),)</f>
        <v>0</v>
      </c>
      <c r="M16" s="52">
        <f>IF(SUM(ABS($D$6),$E16:L16)&gt;0,-IFERROR(ABS($D$6)/$D$7/4,),)</f>
        <v>0</v>
      </c>
      <c r="N16" s="52">
        <f>IF(SUM(ABS($D$6),$E16:M16)&gt;0,-IFERROR(ABS($D$6)/$D$7/4,),)</f>
        <v>0</v>
      </c>
      <c r="O16" s="52">
        <f>IF(SUM(ABS($D$6),$E16:N16)&gt;0,-IFERROR(ABS($D$6)/$D$7/4,),)</f>
        <v>0</v>
      </c>
      <c r="P16" s="52">
        <f>IF(SUM(ABS($D$6),$E16:O16)&gt;0,-IFERROR(ABS($D$6)/$D$7/4,),)</f>
        <v>0</v>
      </c>
      <c r="Q16" s="52">
        <f>IF(SUM(ABS($D$6),$E16:P16)&gt;0,-IFERROR(ABS($D$6)/$D$7/4,),)</f>
        <v>0</v>
      </c>
      <c r="R16" s="52">
        <f>IF(SUM(ABS($D$6),$E16:Q16)&gt;0,-IFERROR(ABS($D$6)/$D$7/4,),)</f>
        <v>0</v>
      </c>
      <c r="S16" s="52">
        <f>IF(SUM(ABS($D$6),$E16:R16)&gt;0,-IFERROR(ABS($D$6)/$D$7/4,),)</f>
        <v>0</v>
      </c>
      <c r="T16" s="52">
        <f>IF(SUM(ABS($D$6),$E16:S16)&gt;0,-IFERROR(ABS($D$6)/$D$7/4,),)</f>
        <v>0</v>
      </c>
      <c r="U16" s="52">
        <f>IF(SUM(ABS($D$6),$E16:T16)&gt;0,-IFERROR(ABS($D$6)/$D$7/4,),)</f>
        <v>0</v>
      </c>
      <c r="V16" s="52">
        <f>IF(SUM(ABS($D$6),$E16:U16)&gt;0,-IFERROR(ABS($D$6)/$D$7/4,),)</f>
        <v>0</v>
      </c>
      <c r="W16" s="52">
        <f>IF(SUM(ABS($D$6),$E16:V16)&gt;0,-IFERROR(ABS($D$6)/$D$7/4,),)</f>
        <v>0</v>
      </c>
      <c r="X16" s="52">
        <f>IF(SUM(ABS($D$6),$E16:W16)&gt;0,-IFERROR(ABS($D$6)/$D$7/4,),)</f>
        <v>0</v>
      </c>
    </row>
    <row r="17" spans="1:25" ht="14.4" outlineLevel="1" thickBot="1" x14ac:dyDescent="0.3">
      <c r="B17" s="4" t="s">
        <v>17</v>
      </c>
      <c r="C17" s="8" t="s">
        <v>26</v>
      </c>
      <c r="D17" s="8"/>
      <c r="E17" s="39">
        <f>SUM(E15:E16)</f>
        <v>0</v>
      </c>
      <c r="F17" s="39">
        <f t="shared" ref="F17:X17" si="27">SUM(F15:F16)</f>
        <v>0</v>
      </c>
      <c r="G17" s="39">
        <f t="shared" si="27"/>
        <v>0</v>
      </c>
      <c r="H17" s="39">
        <f t="shared" si="27"/>
        <v>0</v>
      </c>
      <c r="I17" s="39">
        <f t="shared" si="27"/>
        <v>0</v>
      </c>
      <c r="J17" s="39">
        <f t="shared" si="27"/>
        <v>0</v>
      </c>
      <c r="K17" s="39">
        <f t="shared" si="27"/>
        <v>0</v>
      </c>
      <c r="L17" s="39">
        <f t="shared" si="27"/>
        <v>0</v>
      </c>
      <c r="M17" s="39">
        <f t="shared" si="27"/>
        <v>0</v>
      </c>
      <c r="N17" s="39">
        <f t="shared" si="27"/>
        <v>0</v>
      </c>
      <c r="O17" s="39">
        <f t="shared" si="27"/>
        <v>0</v>
      </c>
      <c r="P17" s="39">
        <f t="shared" si="27"/>
        <v>0</v>
      </c>
      <c r="Q17" s="39">
        <f t="shared" si="27"/>
        <v>0</v>
      </c>
      <c r="R17" s="39">
        <f t="shared" si="27"/>
        <v>0</v>
      </c>
      <c r="S17" s="39">
        <f t="shared" si="27"/>
        <v>0</v>
      </c>
      <c r="T17" s="39">
        <f t="shared" si="27"/>
        <v>0</v>
      </c>
      <c r="U17" s="39">
        <f t="shared" si="27"/>
        <v>0</v>
      </c>
      <c r="V17" s="39">
        <f t="shared" si="27"/>
        <v>0</v>
      </c>
      <c r="W17" s="39">
        <f t="shared" si="27"/>
        <v>0</v>
      </c>
      <c r="X17" s="39">
        <f t="shared" si="27"/>
        <v>0</v>
      </c>
    </row>
    <row r="18" spans="1:25" ht="14.4" outlineLevel="1" thickTop="1" x14ac:dyDescent="0.25">
      <c r="B18" s="1" t="s">
        <v>28</v>
      </c>
      <c r="C18" s="5" t="s">
        <v>26</v>
      </c>
      <c r="E18" s="3">
        <f t="shared" ref="E18:X18" si="28">-E31</f>
        <v>0</v>
      </c>
      <c r="F18" s="3">
        <f t="shared" si="28"/>
        <v>0</v>
      </c>
      <c r="G18" s="3">
        <f t="shared" si="28"/>
        <v>0</v>
      </c>
      <c r="H18" s="3">
        <f t="shared" si="28"/>
        <v>0</v>
      </c>
      <c r="I18" s="3">
        <f t="shared" si="28"/>
        <v>0</v>
      </c>
      <c r="J18" s="3">
        <f t="shared" si="28"/>
        <v>0</v>
      </c>
      <c r="K18" s="3">
        <f t="shared" si="28"/>
        <v>0</v>
      </c>
      <c r="L18" s="3">
        <f t="shared" si="28"/>
        <v>0</v>
      </c>
      <c r="M18" s="3">
        <f t="shared" si="28"/>
        <v>0</v>
      </c>
      <c r="N18" s="3">
        <f t="shared" si="28"/>
        <v>0</v>
      </c>
      <c r="O18" s="3">
        <f t="shared" si="28"/>
        <v>0</v>
      </c>
      <c r="P18" s="3">
        <f t="shared" si="28"/>
        <v>0</v>
      </c>
      <c r="Q18" s="3">
        <f t="shared" si="28"/>
        <v>0</v>
      </c>
      <c r="R18" s="3">
        <f t="shared" si="28"/>
        <v>0</v>
      </c>
      <c r="S18" s="3">
        <f t="shared" si="28"/>
        <v>0</v>
      </c>
      <c r="T18" s="3">
        <f t="shared" si="28"/>
        <v>0</v>
      </c>
      <c r="U18" s="3">
        <f t="shared" si="28"/>
        <v>0</v>
      </c>
      <c r="V18" s="3">
        <f t="shared" si="28"/>
        <v>0</v>
      </c>
      <c r="W18" s="3">
        <f t="shared" si="28"/>
        <v>0</v>
      </c>
      <c r="X18" s="3">
        <f t="shared" si="28"/>
        <v>0</v>
      </c>
    </row>
    <row r="19" spans="1:25" ht="14.4" outlineLevel="1" thickBot="1" x14ac:dyDescent="0.3">
      <c r="B19" s="4" t="s">
        <v>32</v>
      </c>
      <c r="C19" s="8" t="s">
        <v>26</v>
      </c>
      <c r="D19" s="8"/>
      <c r="E19" s="39">
        <f>SUM(E17:E18)</f>
        <v>0</v>
      </c>
      <c r="F19" s="39">
        <f t="shared" ref="F19" si="29">SUM(F17:F18)</f>
        <v>0</v>
      </c>
      <c r="G19" s="39">
        <f t="shared" ref="G19" si="30">SUM(G17:G18)</f>
        <v>0</v>
      </c>
      <c r="H19" s="39">
        <f t="shared" ref="H19" si="31">SUM(H17:H18)</f>
        <v>0</v>
      </c>
      <c r="I19" s="39">
        <f t="shared" ref="I19" si="32">SUM(I17:I18)</f>
        <v>0</v>
      </c>
      <c r="J19" s="39">
        <f t="shared" ref="J19" si="33">SUM(J17:J18)</f>
        <v>0</v>
      </c>
      <c r="K19" s="39">
        <f t="shared" ref="K19" si="34">SUM(K17:K18)</f>
        <v>0</v>
      </c>
      <c r="L19" s="39">
        <f t="shared" ref="L19" si="35">SUM(L17:L18)</f>
        <v>0</v>
      </c>
      <c r="M19" s="39">
        <f t="shared" ref="M19" si="36">SUM(M17:M18)</f>
        <v>0</v>
      </c>
      <c r="N19" s="39">
        <f t="shared" ref="N19" si="37">SUM(N17:N18)</f>
        <v>0</v>
      </c>
      <c r="O19" s="39">
        <f t="shared" ref="O19" si="38">SUM(O17:O18)</f>
        <v>0</v>
      </c>
      <c r="P19" s="39">
        <f t="shared" ref="P19" si="39">SUM(P17:P18)</f>
        <v>0</v>
      </c>
      <c r="Q19" s="39">
        <f t="shared" ref="Q19" si="40">SUM(Q17:Q18)</f>
        <v>0</v>
      </c>
      <c r="R19" s="39">
        <f t="shared" ref="R19" si="41">SUM(R17:R18)</f>
        <v>0</v>
      </c>
      <c r="S19" s="39">
        <f t="shared" ref="S19" si="42">SUM(S17:S18)</f>
        <v>0</v>
      </c>
      <c r="T19" s="39">
        <f t="shared" ref="T19" si="43">SUM(T17:T18)</f>
        <v>0</v>
      </c>
      <c r="U19" s="39">
        <f t="shared" ref="U19" si="44">SUM(U17:U18)</f>
        <v>0</v>
      </c>
      <c r="V19" s="39">
        <f t="shared" ref="V19" si="45">SUM(V17:V18)</f>
        <v>0</v>
      </c>
      <c r="W19" s="39">
        <f t="shared" ref="W19" si="46">SUM(W17:W18)</f>
        <v>0</v>
      </c>
      <c r="X19" s="39">
        <f t="shared" ref="X19" si="47">SUM(X17:X18)</f>
        <v>0</v>
      </c>
      <c r="Y19" s="3"/>
    </row>
    <row r="20" spans="1:25" ht="14.4" outlineLevel="1" thickTop="1" x14ac:dyDescent="0.25">
      <c r="B20" s="1" t="s">
        <v>35</v>
      </c>
      <c r="C20" s="5" t="s">
        <v>26</v>
      </c>
      <c r="I20" s="3">
        <f>-MAX(SUM($E19:H19),0) * $D$114</f>
        <v>0</v>
      </c>
      <c r="M20" s="3">
        <f>-MAX(SUM($E19:L19),0) * $D$114-I20</f>
        <v>0</v>
      </c>
      <c r="Q20" s="3">
        <f>-MAX(SUM($E19:P19),0) * $D$114-M20-I20</f>
        <v>0</v>
      </c>
      <c r="U20" s="3">
        <f>-MAX(SUM($E19:T19),0) * $D$114-Q20-M20-I20</f>
        <v>0</v>
      </c>
      <c r="X20" s="3">
        <f>-MAX(SUM($E19:X19),0) * $D$114-U20-Q20-M20-I20</f>
        <v>0</v>
      </c>
    </row>
    <row r="21" spans="1:25" ht="14.4" thickBot="1" x14ac:dyDescent="0.3">
      <c r="A21" s="33" t="s">
        <v>53</v>
      </c>
      <c r="B21" s="4" t="s">
        <v>36</v>
      </c>
      <c r="C21" s="8" t="s">
        <v>26</v>
      </c>
      <c r="D21" s="8"/>
      <c r="E21" s="39">
        <f>SUM(E19:E20)</f>
        <v>0</v>
      </c>
      <c r="F21" s="39">
        <f t="shared" ref="F21" si="48">SUM(F19:F20)</f>
        <v>0</v>
      </c>
      <c r="G21" s="39">
        <f t="shared" ref="G21" si="49">SUM(G19:G20)</f>
        <v>0</v>
      </c>
      <c r="H21" s="39">
        <f t="shared" ref="H21" si="50">SUM(H19:H20)</f>
        <v>0</v>
      </c>
      <c r="I21" s="39">
        <f t="shared" ref="I21" si="51">SUM(I19:I20)</f>
        <v>0</v>
      </c>
      <c r="J21" s="39">
        <f t="shared" ref="J21" si="52">SUM(J19:J20)</f>
        <v>0</v>
      </c>
      <c r="K21" s="39">
        <f>SUM(K19:K20)</f>
        <v>0</v>
      </c>
      <c r="L21" s="39">
        <f t="shared" ref="L21" si="53">SUM(L19:L20)</f>
        <v>0</v>
      </c>
      <c r="M21" s="39">
        <f t="shared" ref="M21" si="54">SUM(M19:M20)</f>
        <v>0</v>
      </c>
      <c r="N21" s="39">
        <f t="shared" ref="N21" si="55">SUM(N19:N20)</f>
        <v>0</v>
      </c>
      <c r="O21" s="39">
        <f t="shared" ref="O21" si="56">SUM(O19:O20)</f>
        <v>0</v>
      </c>
      <c r="P21" s="39">
        <f>SUM(P19:P20)</f>
        <v>0</v>
      </c>
      <c r="Q21" s="39">
        <f t="shared" ref="Q21" si="57">SUM(Q19:Q20)</f>
        <v>0</v>
      </c>
      <c r="R21" s="39">
        <f t="shared" ref="R21" si="58">SUM(R19:R20)</f>
        <v>0</v>
      </c>
      <c r="S21" s="39">
        <f t="shared" ref="S21" si="59">SUM(S19:S20)</f>
        <v>0</v>
      </c>
      <c r="T21" s="39">
        <f t="shared" ref="T21" si="60">SUM(T19:T20)</f>
        <v>0</v>
      </c>
      <c r="U21" s="39">
        <f>SUM(U19:U20)</f>
        <v>0</v>
      </c>
      <c r="V21" s="39">
        <f t="shared" ref="V21" si="61">SUM(V19:V20)</f>
        <v>0</v>
      </c>
      <c r="W21" s="39">
        <f t="shared" ref="W21" si="62">SUM(W19:W20)</f>
        <v>0</v>
      </c>
      <c r="X21" s="39">
        <f t="shared" ref="X21" si="63">SUM(X19:X20)</f>
        <v>0</v>
      </c>
    </row>
    <row r="22" spans="1:25" ht="14.4" thickTop="1" x14ac:dyDescent="0.25">
      <c r="M22" s="1"/>
    </row>
    <row r="23" spans="1:25" x14ac:dyDescent="0.25">
      <c r="M23" s="1"/>
    </row>
    <row r="24" spans="1:25" ht="18" x14ac:dyDescent="0.35">
      <c r="A24" s="6" t="s">
        <v>85</v>
      </c>
      <c r="B24" s="6"/>
      <c r="C24" s="1"/>
      <c r="D24" s="1"/>
      <c r="E24" s="2">
        <f t="shared" ref="E24:X24" si="64">E21-E16</f>
        <v>0</v>
      </c>
      <c r="F24" s="2">
        <f t="shared" si="64"/>
        <v>0</v>
      </c>
      <c r="G24" s="2">
        <f t="shared" si="64"/>
        <v>0</v>
      </c>
      <c r="H24" s="2">
        <f t="shared" si="64"/>
        <v>0</v>
      </c>
      <c r="I24" s="2">
        <f t="shared" si="64"/>
        <v>0</v>
      </c>
      <c r="J24" s="2">
        <f t="shared" si="64"/>
        <v>0</v>
      </c>
      <c r="K24" s="2">
        <f t="shared" si="64"/>
        <v>0</v>
      </c>
      <c r="L24" s="2">
        <f t="shared" si="64"/>
        <v>0</v>
      </c>
      <c r="M24" s="2">
        <f t="shared" si="64"/>
        <v>0</v>
      </c>
      <c r="N24" s="2">
        <f t="shared" si="64"/>
        <v>0</v>
      </c>
      <c r="O24" s="2">
        <f t="shared" si="64"/>
        <v>0</v>
      </c>
      <c r="P24" s="2">
        <f t="shared" si="64"/>
        <v>0</v>
      </c>
      <c r="Q24" s="2">
        <f t="shared" si="64"/>
        <v>0</v>
      </c>
      <c r="R24" s="2">
        <f t="shared" si="64"/>
        <v>0</v>
      </c>
      <c r="S24" s="2">
        <f t="shared" si="64"/>
        <v>0</v>
      </c>
      <c r="T24" s="2">
        <f t="shared" si="64"/>
        <v>0</v>
      </c>
      <c r="U24" s="2">
        <f t="shared" si="64"/>
        <v>0</v>
      </c>
      <c r="V24" s="2">
        <f t="shared" si="64"/>
        <v>0</v>
      </c>
      <c r="W24" s="2">
        <f t="shared" si="64"/>
        <v>0</v>
      </c>
      <c r="X24" s="2">
        <f t="shared" si="64"/>
        <v>0</v>
      </c>
    </row>
    <row r="25" spans="1:25" x14ac:dyDescent="0.25">
      <c r="B25" s="1" t="s">
        <v>72</v>
      </c>
      <c r="C25" s="5" t="s">
        <v>26</v>
      </c>
      <c r="E25" s="3">
        <f>SUM($E24:E24) - ABS($D4)</f>
        <v>0</v>
      </c>
      <c r="F25" s="3">
        <f>SUM($E24:F24) - ABS($D4)</f>
        <v>0</v>
      </c>
      <c r="G25" s="3">
        <f>SUM($E24:G24) - ABS($D4)</f>
        <v>0</v>
      </c>
      <c r="H25" s="3">
        <f>SUM($E24:H24) - ABS($D4)</f>
        <v>0</v>
      </c>
      <c r="I25" s="3">
        <f>SUM($E24:I24) - ABS($D4)</f>
        <v>0</v>
      </c>
      <c r="J25" s="3">
        <f>SUM($E24:J24) - ABS($D4)</f>
        <v>0</v>
      </c>
      <c r="K25" s="3">
        <f>SUM($E24:K24) - ABS($D4)</f>
        <v>0</v>
      </c>
      <c r="L25" s="3">
        <f>SUM($E24:L24) - ABS($D4)</f>
        <v>0</v>
      </c>
      <c r="M25" s="3">
        <f>SUM($E24:M24) - ABS($D4)</f>
        <v>0</v>
      </c>
      <c r="N25" s="3">
        <f>SUM($E24:N24) - ABS($D4)</f>
        <v>0</v>
      </c>
      <c r="O25" s="3">
        <f>SUM($E24:O24) - ABS($D4)</f>
        <v>0</v>
      </c>
      <c r="P25" s="3">
        <f>SUM($E24:P24) - ABS($D4)</f>
        <v>0</v>
      </c>
      <c r="Q25" s="3">
        <f>SUM($E24:Q24) - ABS($D4)</f>
        <v>0</v>
      </c>
      <c r="R25" s="3">
        <f>SUM($E24:R24) - ABS($D4)</f>
        <v>0</v>
      </c>
      <c r="S25" s="3">
        <f>SUM($E24:S24) - ABS($D4)</f>
        <v>0</v>
      </c>
      <c r="T25" s="3">
        <f>SUM($E24:T24) - ABS($D4)</f>
        <v>0</v>
      </c>
      <c r="U25" s="3">
        <f>SUM($E24:U24) - ABS($D4)</f>
        <v>0</v>
      </c>
      <c r="V25" s="3">
        <f>SUM($E24:V24) - ABS($D4)</f>
        <v>0</v>
      </c>
      <c r="W25" s="3">
        <f>SUM($E24:W24) - ABS($D4)</f>
        <v>0</v>
      </c>
      <c r="X25" s="3">
        <f>SUM($E24:X24) - ABS($D4)</f>
        <v>0</v>
      </c>
    </row>
    <row r="27" spans="1:25" ht="18" x14ac:dyDescent="0.35">
      <c r="A27" s="6" t="s">
        <v>75</v>
      </c>
    </row>
    <row r="28" spans="1:25" outlineLevel="1" x14ac:dyDescent="0.25">
      <c r="B28" s="20" t="s">
        <v>30</v>
      </c>
      <c r="C28" s="5" t="s">
        <v>26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5" outlineLevel="1" x14ac:dyDescent="0.25">
      <c r="B29" s="20" t="s">
        <v>31</v>
      </c>
      <c r="C29" s="5" t="s">
        <v>26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5" ht="14.4" outlineLevel="1" thickBot="1" x14ac:dyDescent="0.3">
      <c r="B30" s="50" t="s">
        <v>82</v>
      </c>
      <c r="C30" s="8" t="s">
        <v>26</v>
      </c>
      <c r="D30" s="9">
        <f t="shared" ref="D30:X30" si="65">SUM(D28:D29)</f>
        <v>0</v>
      </c>
      <c r="E30" s="9">
        <f t="shared" si="65"/>
        <v>0</v>
      </c>
      <c r="F30" s="9">
        <f t="shared" si="65"/>
        <v>0</v>
      </c>
      <c r="G30" s="9">
        <f t="shared" si="65"/>
        <v>0</v>
      </c>
      <c r="H30" s="9">
        <f t="shared" si="65"/>
        <v>0</v>
      </c>
      <c r="I30" s="9">
        <f t="shared" si="65"/>
        <v>0</v>
      </c>
      <c r="J30" s="9">
        <f t="shared" si="65"/>
        <v>0</v>
      </c>
      <c r="K30" s="9">
        <f t="shared" si="65"/>
        <v>0</v>
      </c>
      <c r="L30" s="9">
        <f t="shared" si="65"/>
        <v>0</v>
      </c>
      <c r="M30" s="9">
        <f t="shared" si="65"/>
        <v>0</v>
      </c>
      <c r="N30" s="9">
        <f t="shared" si="65"/>
        <v>0</v>
      </c>
      <c r="O30" s="9">
        <f t="shared" si="65"/>
        <v>0</v>
      </c>
      <c r="P30" s="9">
        <f t="shared" si="65"/>
        <v>0</v>
      </c>
      <c r="Q30" s="9">
        <f t="shared" si="65"/>
        <v>0</v>
      </c>
      <c r="R30" s="9">
        <f t="shared" si="65"/>
        <v>0</v>
      </c>
      <c r="S30" s="9">
        <f t="shared" si="65"/>
        <v>0</v>
      </c>
      <c r="T30" s="9">
        <f t="shared" si="65"/>
        <v>0</v>
      </c>
      <c r="U30" s="9">
        <f t="shared" si="65"/>
        <v>0</v>
      </c>
      <c r="V30" s="9">
        <f t="shared" si="65"/>
        <v>0</v>
      </c>
      <c r="W30" s="9">
        <f t="shared" si="65"/>
        <v>0</v>
      </c>
      <c r="X30" s="9">
        <f t="shared" si="65"/>
        <v>0</v>
      </c>
    </row>
    <row r="31" spans="1:25" ht="14.4" outlineLevel="1" thickTop="1" x14ac:dyDescent="0.25">
      <c r="B31" s="20" t="s">
        <v>81</v>
      </c>
      <c r="C31" s="5" t="s">
        <v>26</v>
      </c>
      <c r="E31" s="3">
        <f t="shared" ref="E31:X31" si="66">(D30+E30)/2*90/365*$D32</f>
        <v>0</v>
      </c>
      <c r="F31" s="3">
        <f t="shared" si="66"/>
        <v>0</v>
      </c>
      <c r="G31" s="3">
        <f t="shared" si="66"/>
        <v>0</v>
      </c>
      <c r="H31" s="3">
        <f t="shared" si="66"/>
        <v>0</v>
      </c>
      <c r="I31" s="3">
        <f t="shared" si="66"/>
        <v>0</v>
      </c>
      <c r="J31" s="3">
        <f t="shared" si="66"/>
        <v>0</v>
      </c>
      <c r="K31" s="3">
        <f t="shared" si="66"/>
        <v>0</v>
      </c>
      <c r="L31" s="3">
        <f t="shared" si="66"/>
        <v>0</v>
      </c>
      <c r="M31" s="3">
        <f t="shared" si="66"/>
        <v>0</v>
      </c>
      <c r="N31" s="3">
        <f t="shared" si="66"/>
        <v>0</v>
      </c>
      <c r="O31" s="3">
        <f t="shared" si="66"/>
        <v>0</v>
      </c>
      <c r="P31" s="3">
        <f t="shared" si="66"/>
        <v>0</v>
      </c>
      <c r="Q31" s="3">
        <f t="shared" si="66"/>
        <v>0</v>
      </c>
      <c r="R31" s="3">
        <f t="shared" si="66"/>
        <v>0</v>
      </c>
      <c r="S31" s="3">
        <f t="shared" si="66"/>
        <v>0</v>
      </c>
      <c r="T31" s="3">
        <f t="shared" si="66"/>
        <v>0</v>
      </c>
      <c r="U31" s="3">
        <f t="shared" si="66"/>
        <v>0</v>
      </c>
      <c r="V31" s="3">
        <f t="shared" si="66"/>
        <v>0</v>
      </c>
      <c r="W31" s="3">
        <f t="shared" si="66"/>
        <v>0</v>
      </c>
      <c r="X31" s="3">
        <f t="shared" si="66"/>
        <v>0</v>
      </c>
    </row>
    <row r="32" spans="1:25" outlineLevel="1" x14ac:dyDescent="0.25">
      <c r="B32" s="20" t="s">
        <v>33</v>
      </c>
      <c r="C32" s="5" t="s">
        <v>44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4" spans="1:24" ht="18" x14ac:dyDescent="0.35">
      <c r="A34" s="6" t="s">
        <v>76</v>
      </c>
    </row>
    <row r="35" spans="1:24" outlineLevel="1" x14ac:dyDescent="0.25">
      <c r="B35" s="1" t="s">
        <v>46</v>
      </c>
      <c r="C35" s="5" t="s">
        <v>26</v>
      </c>
      <c r="D35" s="47">
        <f>D24</f>
        <v>0</v>
      </c>
      <c r="E35" s="47">
        <f>E24</f>
        <v>0</v>
      </c>
      <c r="F35" s="47">
        <f t="shared" ref="F35:X35" si="67">F24</f>
        <v>0</v>
      </c>
      <c r="G35" s="47">
        <f t="shared" si="67"/>
        <v>0</v>
      </c>
      <c r="H35" s="47">
        <f t="shared" si="67"/>
        <v>0</v>
      </c>
      <c r="I35" s="47">
        <f t="shared" si="67"/>
        <v>0</v>
      </c>
      <c r="J35" s="47">
        <f t="shared" si="67"/>
        <v>0</v>
      </c>
      <c r="K35" s="47">
        <f t="shared" si="67"/>
        <v>0</v>
      </c>
      <c r="L35" s="47">
        <f t="shared" si="67"/>
        <v>0</v>
      </c>
      <c r="M35" s="47">
        <f t="shared" si="67"/>
        <v>0</v>
      </c>
      <c r="N35" s="47">
        <f t="shared" si="67"/>
        <v>0</v>
      </c>
      <c r="O35" s="47">
        <f t="shared" si="67"/>
        <v>0</v>
      </c>
      <c r="P35" s="47">
        <f t="shared" si="67"/>
        <v>0</v>
      </c>
      <c r="Q35" s="47">
        <f t="shared" si="67"/>
        <v>0</v>
      </c>
      <c r="R35" s="47">
        <f t="shared" si="67"/>
        <v>0</v>
      </c>
      <c r="S35" s="47">
        <f t="shared" si="67"/>
        <v>0</v>
      </c>
      <c r="T35" s="47">
        <f t="shared" si="67"/>
        <v>0</v>
      </c>
      <c r="U35" s="47">
        <f t="shared" si="67"/>
        <v>0</v>
      </c>
      <c r="V35" s="47">
        <f t="shared" si="67"/>
        <v>0</v>
      </c>
      <c r="W35" s="47">
        <f t="shared" si="67"/>
        <v>0</v>
      </c>
      <c r="X35" s="47">
        <f t="shared" si="67"/>
        <v>0</v>
      </c>
    </row>
    <row r="36" spans="1:24" outlineLevel="1" x14ac:dyDescent="0.25">
      <c r="B36" s="1" t="s">
        <v>80</v>
      </c>
      <c r="C36" s="5" t="s">
        <v>26</v>
      </c>
      <c r="D36" s="47">
        <f>-D4</f>
        <v>0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1:24" outlineLevel="1" x14ac:dyDescent="0.25">
      <c r="B37" s="1" t="s">
        <v>77</v>
      </c>
      <c r="C37" s="5" t="s">
        <v>26</v>
      </c>
      <c r="D37" s="47">
        <f>D28</f>
        <v>0</v>
      </c>
      <c r="E37" s="47">
        <f t="shared" ref="E37:X37" si="68">E28</f>
        <v>0</v>
      </c>
      <c r="F37" s="47">
        <f t="shared" si="68"/>
        <v>0</v>
      </c>
      <c r="G37" s="47">
        <f t="shared" si="68"/>
        <v>0</v>
      </c>
      <c r="H37" s="47">
        <f t="shared" si="68"/>
        <v>0</v>
      </c>
      <c r="I37" s="47">
        <f t="shared" si="68"/>
        <v>0</v>
      </c>
      <c r="J37" s="47">
        <f t="shared" si="68"/>
        <v>0</v>
      </c>
      <c r="K37" s="47">
        <f t="shared" si="68"/>
        <v>0</v>
      </c>
      <c r="L37" s="47">
        <f t="shared" si="68"/>
        <v>0</v>
      </c>
      <c r="M37" s="47">
        <f t="shared" si="68"/>
        <v>0</v>
      </c>
      <c r="N37" s="47">
        <f t="shared" si="68"/>
        <v>0</v>
      </c>
      <c r="O37" s="47">
        <f t="shared" si="68"/>
        <v>0</v>
      </c>
      <c r="P37" s="47">
        <f t="shared" si="68"/>
        <v>0</v>
      </c>
      <c r="Q37" s="47">
        <f t="shared" si="68"/>
        <v>0</v>
      </c>
      <c r="R37" s="47">
        <f t="shared" si="68"/>
        <v>0</v>
      </c>
      <c r="S37" s="47">
        <f t="shared" si="68"/>
        <v>0</v>
      </c>
      <c r="T37" s="47">
        <f t="shared" si="68"/>
        <v>0</v>
      </c>
      <c r="U37" s="47">
        <f t="shared" si="68"/>
        <v>0</v>
      </c>
      <c r="V37" s="47">
        <f t="shared" si="68"/>
        <v>0</v>
      </c>
      <c r="W37" s="47">
        <f t="shared" si="68"/>
        <v>0</v>
      </c>
      <c r="X37" s="47">
        <f t="shared" si="68"/>
        <v>0</v>
      </c>
    </row>
    <row r="38" spans="1:24" outlineLevel="1" x14ac:dyDescent="0.25">
      <c r="B38" s="1" t="s">
        <v>78</v>
      </c>
      <c r="C38" s="5" t="s">
        <v>26</v>
      </c>
      <c r="D38" s="48">
        <f>D29</f>
        <v>0</v>
      </c>
      <c r="E38" s="48">
        <f t="shared" ref="E38:X38" si="69">E29</f>
        <v>0</v>
      </c>
      <c r="F38" s="48">
        <f t="shared" si="69"/>
        <v>0</v>
      </c>
      <c r="G38" s="48">
        <f t="shared" si="69"/>
        <v>0</v>
      </c>
      <c r="H38" s="48">
        <f t="shared" si="69"/>
        <v>0</v>
      </c>
      <c r="I38" s="48">
        <f t="shared" si="69"/>
        <v>0</v>
      </c>
      <c r="J38" s="48">
        <f t="shared" si="69"/>
        <v>0</v>
      </c>
      <c r="K38" s="48">
        <f t="shared" si="69"/>
        <v>0</v>
      </c>
      <c r="L38" s="48">
        <f t="shared" si="69"/>
        <v>0</v>
      </c>
      <c r="M38" s="48">
        <f t="shared" si="69"/>
        <v>0</v>
      </c>
      <c r="N38" s="48">
        <f t="shared" si="69"/>
        <v>0</v>
      </c>
      <c r="O38" s="48">
        <f t="shared" si="69"/>
        <v>0</v>
      </c>
      <c r="P38" s="48">
        <f t="shared" si="69"/>
        <v>0</v>
      </c>
      <c r="Q38" s="48">
        <f t="shared" si="69"/>
        <v>0</v>
      </c>
      <c r="R38" s="48">
        <f t="shared" si="69"/>
        <v>0</v>
      </c>
      <c r="S38" s="48">
        <f t="shared" si="69"/>
        <v>0</v>
      </c>
      <c r="T38" s="48">
        <f t="shared" si="69"/>
        <v>0</v>
      </c>
      <c r="U38" s="48">
        <f t="shared" si="69"/>
        <v>0</v>
      </c>
      <c r="V38" s="48">
        <f t="shared" si="69"/>
        <v>0</v>
      </c>
      <c r="W38" s="48">
        <f t="shared" si="69"/>
        <v>0</v>
      </c>
      <c r="X38" s="48">
        <f t="shared" si="69"/>
        <v>0</v>
      </c>
    </row>
    <row r="39" spans="1:24" ht="14.4" outlineLevel="1" thickBot="1" x14ac:dyDescent="0.3">
      <c r="B39" s="4" t="s">
        <v>79</v>
      </c>
      <c r="C39" s="5" t="s">
        <v>26</v>
      </c>
      <c r="D39" s="49">
        <f>SUM(D35:D38)</f>
        <v>0</v>
      </c>
      <c r="E39" s="49">
        <f>SUM(E35:E38)+D39</f>
        <v>0</v>
      </c>
      <c r="F39" s="49">
        <f t="shared" ref="F39:X39" si="70">SUM(F35:F38)+E39</f>
        <v>0</v>
      </c>
      <c r="G39" s="49">
        <f t="shared" si="70"/>
        <v>0</v>
      </c>
      <c r="H39" s="49">
        <f t="shared" si="70"/>
        <v>0</v>
      </c>
      <c r="I39" s="49">
        <f t="shared" si="70"/>
        <v>0</v>
      </c>
      <c r="J39" s="49">
        <f t="shared" si="70"/>
        <v>0</v>
      </c>
      <c r="K39" s="49">
        <f t="shared" si="70"/>
        <v>0</v>
      </c>
      <c r="L39" s="49">
        <f t="shared" si="70"/>
        <v>0</v>
      </c>
      <c r="M39" s="49">
        <f t="shared" si="70"/>
        <v>0</v>
      </c>
      <c r="N39" s="49">
        <f t="shared" si="70"/>
        <v>0</v>
      </c>
      <c r="O39" s="49">
        <f t="shared" si="70"/>
        <v>0</v>
      </c>
      <c r="P39" s="49">
        <f t="shared" si="70"/>
        <v>0</v>
      </c>
      <c r="Q39" s="49">
        <f t="shared" si="70"/>
        <v>0</v>
      </c>
      <c r="R39" s="49">
        <f t="shared" si="70"/>
        <v>0</v>
      </c>
      <c r="S39" s="49">
        <f t="shared" si="70"/>
        <v>0</v>
      </c>
      <c r="T39" s="49">
        <f t="shared" si="70"/>
        <v>0</v>
      </c>
      <c r="U39" s="49">
        <f t="shared" si="70"/>
        <v>0</v>
      </c>
      <c r="V39" s="49">
        <f t="shared" si="70"/>
        <v>0</v>
      </c>
      <c r="W39" s="49">
        <f t="shared" si="70"/>
        <v>0</v>
      </c>
      <c r="X39" s="49">
        <f t="shared" si="70"/>
        <v>0</v>
      </c>
    </row>
    <row r="40" spans="1:24" ht="14.4" thickTop="1" x14ac:dyDescent="0.25">
      <c r="D40" s="51" t="str">
        <f>IF(D39&lt;0,"Від'ємний!","")</f>
        <v/>
      </c>
      <c r="E40" s="51" t="str">
        <f>IF(E39&lt;0,"Від'ємний!","")</f>
        <v/>
      </c>
      <c r="F40" s="51" t="str">
        <f>IF(F39&lt;0,"Від'ємний!","")</f>
        <v/>
      </c>
      <c r="G40" s="51" t="str">
        <f t="shared" ref="G40:X40" si="71">IF(G39&lt;0,"Від'ємний!","")</f>
        <v/>
      </c>
      <c r="H40" s="51" t="str">
        <f t="shared" si="71"/>
        <v/>
      </c>
      <c r="I40" s="51" t="str">
        <f t="shared" si="71"/>
        <v/>
      </c>
      <c r="J40" s="51" t="str">
        <f t="shared" si="71"/>
        <v/>
      </c>
      <c r="K40" s="51" t="str">
        <f t="shared" si="71"/>
        <v/>
      </c>
      <c r="L40" s="51" t="str">
        <f t="shared" si="71"/>
        <v/>
      </c>
      <c r="M40" s="51" t="str">
        <f t="shared" si="71"/>
        <v/>
      </c>
      <c r="N40" s="51" t="str">
        <f t="shared" si="71"/>
        <v/>
      </c>
      <c r="O40" s="51" t="str">
        <f t="shared" si="71"/>
        <v/>
      </c>
      <c r="P40" s="51" t="str">
        <f t="shared" si="71"/>
        <v/>
      </c>
      <c r="Q40" s="51" t="str">
        <f t="shared" si="71"/>
        <v/>
      </c>
      <c r="R40" s="51" t="str">
        <f t="shared" si="71"/>
        <v/>
      </c>
      <c r="S40" s="51" t="str">
        <f t="shared" si="71"/>
        <v/>
      </c>
      <c r="T40" s="51" t="str">
        <f t="shared" si="71"/>
        <v/>
      </c>
      <c r="U40" s="51" t="str">
        <f t="shared" si="71"/>
        <v/>
      </c>
      <c r="V40" s="51" t="str">
        <f t="shared" si="71"/>
        <v/>
      </c>
      <c r="W40" s="51" t="str">
        <f t="shared" si="71"/>
        <v/>
      </c>
      <c r="X40" s="51" t="str">
        <f t="shared" si="71"/>
        <v/>
      </c>
    </row>
    <row r="41" spans="1:24" ht="18" x14ac:dyDescent="0.35">
      <c r="A41" s="6" t="s">
        <v>52</v>
      </c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outlineLevel="1" x14ac:dyDescent="0.25">
      <c r="B42" s="1" t="s">
        <v>54</v>
      </c>
      <c r="C42" s="5" t="s">
        <v>26</v>
      </c>
      <c r="E42" s="3">
        <f t="shared" ref="E42:X42" si="72">E24-E18*(1-$D$114)</f>
        <v>0</v>
      </c>
      <c r="F42" s="3">
        <f t="shared" si="72"/>
        <v>0</v>
      </c>
      <c r="G42" s="3">
        <f t="shared" si="72"/>
        <v>0</v>
      </c>
      <c r="H42" s="3">
        <f t="shared" si="72"/>
        <v>0</v>
      </c>
      <c r="I42" s="3">
        <f t="shared" si="72"/>
        <v>0</v>
      </c>
      <c r="J42" s="3">
        <f t="shared" si="72"/>
        <v>0</v>
      </c>
      <c r="K42" s="3">
        <f t="shared" si="72"/>
        <v>0</v>
      </c>
      <c r="L42" s="3">
        <f t="shared" si="72"/>
        <v>0</v>
      </c>
      <c r="M42" s="3">
        <f t="shared" si="72"/>
        <v>0</v>
      </c>
      <c r="N42" s="3">
        <f t="shared" si="72"/>
        <v>0</v>
      </c>
      <c r="O42" s="3">
        <f t="shared" si="72"/>
        <v>0</v>
      </c>
      <c r="P42" s="3">
        <f t="shared" si="72"/>
        <v>0</v>
      </c>
      <c r="Q42" s="3">
        <f t="shared" si="72"/>
        <v>0</v>
      </c>
      <c r="R42" s="3">
        <f t="shared" si="72"/>
        <v>0</v>
      </c>
      <c r="S42" s="3">
        <f t="shared" si="72"/>
        <v>0</v>
      </c>
      <c r="T42" s="3">
        <f t="shared" si="72"/>
        <v>0</v>
      </c>
      <c r="U42" s="3">
        <f t="shared" si="72"/>
        <v>0</v>
      </c>
      <c r="V42" s="3">
        <f t="shared" si="72"/>
        <v>0</v>
      </c>
      <c r="W42" s="3">
        <f t="shared" si="72"/>
        <v>0</v>
      </c>
      <c r="X42" s="3">
        <f t="shared" si="72"/>
        <v>0</v>
      </c>
    </row>
    <row r="43" spans="1:24" ht="14.4" outlineLevel="1" thickBot="1" x14ac:dyDescent="0.3">
      <c r="B43" s="1" t="s">
        <v>56</v>
      </c>
      <c r="C43" s="5" t="s">
        <v>44</v>
      </c>
      <c r="D43" s="21"/>
      <c r="E43" s="35">
        <f>0.25</f>
        <v>0.25</v>
      </c>
      <c r="F43" s="35">
        <f>E43+0.25</f>
        <v>0.5</v>
      </c>
      <c r="G43" s="35">
        <f t="shared" ref="G43:X43" si="73">F43+0.25</f>
        <v>0.75</v>
      </c>
      <c r="H43" s="35">
        <f t="shared" si="73"/>
        <v>1</v>
      </c>
      <c r="I43" s="35">
        <f t="shared" si="73"/>
        <v>1.25</v>
      </c>
      <c r="J43" s="35">
        <f t="shared" si="73"/>
        <v>1.5</v>
      </c>
      <c r="K43" s="35">
        <f t="shared" si="73"/>
        <v>1.75</v>
      </c>
      <c r="L43" s="35">
        <f t="shared" si="73"/>
        <v>2</v>
      </c>
      <c r="M43" s="35">
        <f t="shared" si="73"/>
        <v>2.25</v>
      </c>
      <c r="N43" s="35">
        <f t="shared" si="73"/>
        <v>2.5</v>
      </c>
      <c r="O43" s="35">
        <f t="shared" si="73"/>
        <v>2.75</v>
      </c>
      <c r="P43" s="35">
        <f t="shared" si="73"/>
        <v>3</v>
      </c>
      <c r="Q43" s="35">
        <f t="shared" si="73"/>
        <v>3.25</v>
      </c>
      <c r="R43" s="35">
        <f t="shared" si="73"/>
        <v>3.5</v>
      </c>
      <c r="S43" s="35">
        <f t="shared" si="73"/>
        <v>3.75</v>
      </c>
      <c r="T43" s="35">
        <f t="shared" si="73"/>
        <v>4</v>
      </c>
      <c r="U43" s="35">
        <f t="shared" si="73"/>
        <v>4.25</v>
      </c>
      <c r="V43" s="35">
        <f t="shared" si="73"/>
        <v>4.5</v>
      </c>
      <c r="W43" s="35">
        <f t="shared" si="73"/>
        <v>4.75</v>
      </c>
      <c r="X43" s="35">
        <f t="shared" si="73"/>
        <v>5</v>
      </c>
    </row>
    <row r="44" spans="1:24" ht="14.4" hidden="1" outlineLevel="1" thickBot="1" x14ac:dyDescent="0.3">
      <c r="B44" s="42" t="s">
        <v>55</v>
      </c>
      <c r="C44" s="43"/>
      <c r="D44" s="43"/>
      <c r="E44" s="44">
        <f t="shared" ref="E44:X44" si="74">(1+$D$43)^-E43</f>
        <v>1</v>
      </c>
      <c r="F44" s="44">
        <f t="shared" si="74"/>
        <v>1</v>
      </c>
      <c r="G44" s="44">
        <f t="shared" si="74"/>
        <v>1</v>
      </c>
      <c r="H44" s="44">
        <f t="shared" si="74"/>
        <v>1</v>
      </c>
      <c r="I44" s="44">
        <f t="shared" si="74"/>
        <v>1</v>
      </c>
      <c r="J44" s="44">
        <f t="shared" si="74"/>
        <v>1</v>
      </c>
      <c r="K44" s="44">
        <f t="shared" si="74"/>
        <v>1</v>
      </c>
      <c r="L44" s="44">
        <f t="shared" si="74"/>
        <v>1</v>
      </c>
      <c r="M44" s="44">
        <f t="shared" si="74"/>
        <v>1</v>
      </c>
      <c r="N44" s="44">
        <f t="shared" si="74"/>
        <v>1</v>
      </c>
      <c r="O44" s="44">
        <f t="shared" si="74"/>
        <v>1</v>
      </c>
      <c r="P44" s="44">
        <f t="shared" si="74"/>
        <v>1</v>
      </c>
      <c r="Q44" s="44">
        <f t="shared" si="74"/>
        <v>1</v>
      </c>
      <c r="R44" s="44">
        <f t="shared" si="74"/>
        <v>1</v>
      </c>
      <c r="S44" s="44">
        <f t="shared" si="74"/>
        <v>1</v>
      </c>
      <c r="T44" s="44">
        <f t="shared" si="74"/>
        <v>1</v>
      </c>
      <c r="U44" s="44">
        <f t="shared" si="74"/>
        <v>1</v>
      </c>
      <c r="V44" s="44">
        <f t="shared" si="74"/>
        <v>1</v>
      </c>
      <c r="W44" s="44">
        <f t="shared" si="74"/>
        <v>1</v>
      </c>
      <c r="X44" s="44">
        <f t="shared" si="74"/>
        <v>1</v>
      </c>
    </row>
    <row r="45" spans="1:24" ht="14.4" outlineLevel="1" thickBot="1" x14ac:dyDescent="0.3">
      <c r="B45" s="1" t="s">
        <v>64</v>
      </c>
      <c r="C45" s="5" t="s">
        <v>26</v>
      </c>
      <c r="D45" s="41">
        <f>SUMPRODUCT(E44:X44,E42:X42) - ABS(D4)</f>
        <v>0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4" x14ac:dyDescent="0.25">
      <c r="D46" s="45" t="str">
        <f>IF(D45=0,"",IF(D45&gt;0,"В проект варто входити, оскільки його вартість ПОЗИТИВНА","В проект не варто входити, оскільки він має НЕГАТИВНУ вартість!"))</f>
        <v/>
      </c>
    </row>
    <row r="47" spans="1:24" ht="14.4" thickBot="1" x14ac:dyDescent="0.3">
      <c r="A47" s="36"/>
      <c r="B47" s="36"/>
      <c r="C47" s="3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spans="1:24" ht="18" x14ac:dyDescent="0.35">
      <c r="A48" s="6" t="s">
        <v>65</v>
      </c>
    </row>
    <row r="50" spans="2:24" x14ac:dyDescent="0.25">
      <c r="B50" s="4" t="s">
        <v>59</v>
      </c>
      <c r="C50" s="8" t="s">
        <v>26</v>
      </c>
      <c r="D50" s="8"/>
      <c r="E50" s="2">
        <f>SUM(E51,E54,E57)</f>
        <v>0</v>
      </c>
      <c r="F50" s="2">
        <f t="shared" ref="F50:T50" si="75">SUM(F51,F54,F57)</f>
        <v>0</v>
      </c>
      <c r="G50" s="2">
        <f t="shared" si="75"/>
        <v>0</v>
      </c>
      <c r="H50" s="2">
        <f t="shared" si="75"/>
        <v>0</v>
      </c>
      <c r="I50" s="2">
        <f t="shared" si="75"/>
        <v>0</v>
      </c>
      <c r="J50" s="2">
        <f t="shared" si="75"/>
        <v>0</v>
      </c>
      <c r="K50" s="2">
        <f t="shared" si="75"/>
        <v>0</v>
      </c>
      <c r="L50" s="2">
        <f t="shared" si="75"/>
        <v>0</v>
      </c>
      <c r="M50" s="2">
        <f t="shared" si="75"/>
        <v>0</v>
      </c>
      <c r="N50" s="2">
        <f t="shared" si="75"/>
        <v>0</v>
      </c>
      <c r="O50" s="2">
        <f t="shared" si="75"/>
        <v>0</v>
      </c>
      <c r="P50" s="2">
        <f t="shared" si="75"/>
        <v>0</v>
      </c>
      <c r="Q50" s="2">
        <f t="shared" si="75"/>
        <v>0</v>
      </c>
      <c r="R50" s="2">
        <f t="shared" si="75"/>
        <v>0</v>
      </c>
      <c r="S50" s="2">
        <f t="shared" si="75"/>
        <v>0</v>
      </c>
      <c r="T50" s="2">
        <f t="shared" si="75"/>
        <v>0</v>
      </c>
      <c r="U50" s="2">
        <f t="shared" ref="U50" si="76">SUM(U51,U54,U57)</f>
        <v>0</v>
      </c>
      <c r="V50" s="2">
        <f t="shared" ref="V50" si="77">SUM(V51,V54,V57)</f>
        <v>0</v>
      </c>
      <c r="W50" s="2">
        <f t="shared" ref="W50" si="78">SUM(W51,W54,W57)</f>
        <v>0</v>
      </c>
      <c r="X50" s="2">
        <f t="shared" ref="X50" si="79">SUM(X51,X54,X57)</f>
        <v>0</v>
      </c>
    </row>
    <row r="51" spans="2:24" outlineLevel="1" x14ac:dyDescent="0.25">
      <c r="B51" s="10" t="s">
        <v>86</v>
      </c>
      <c r="C51" s="5" t="s">
        <v>26</v>
      </c>
      <c r="E51" s="3">
        <f>E52*E53</f>
        <v>0</v>
      </c>
      <c r="F51" s="3">
        <f t="shared" ref="F51:T51" si="80">F52*F53</f>
        <v>0</v>
      </c>
      <c r="G51" s="3">
        <f t="shared" si="80"/>
        <v>0</v>
      </c>
      <c r="H51" s="3">
        <f t="shared" si="80"/>
        <v>0</v>
      </c>
      <c r="I51" s="3">
        <f t="shared" si="80"/>
        <v>0</v>
      </c>
      <c r="J51" s="3">
        <f t="shared" si="80"/>
        <v>0</v>
      </c>
      <c r="K51" s="3">
        <f t="shared" si="80"/>
        <v>0</v>
      </c>
      <c r="L51" s="3">
        <f t="shared" si="80"/>
        <v>0</v>
      </c>
      <c r="M51" s="3">
        <f t="shared" si="80"/>
        <v>0</v>
      </c>
      <c r="N51" s="3">
        <f t="shared" si="80"/>
        <v>0</v>
      </c>
      <c r="O51" s="3">
        <f t="shared" si="80"/>
        <v>0</v>
      </c>
      <c r="P51" s="3">
        <f t="shared" si="80"/>
        <v>0</v>
      </c>
      <c r="Q51" s="3">
        <f t="shared" si="80"/>
        <v>0</v>
      </c>
      <c r="R51" s="3">
        <f t="shared" si="80"/>
        <v>0</v>
      </c>
      <c r="S51" s="3">
        <f t="shared" si="80"/>
        <v>0</v>
      </c>
      <c r="T51" s="3">
        <f t="shared" si="80"/>
        <v>0</v>
      </c>
      <c r="U51" s="3">
        <f t="shared" ref="U51" si="81">U52*U53</f>
        <v>0</v>
      </c>
      <c r="V51" s="3">
        <f t="shared" ref="V51" si="82">V52*V53</f>
        <v>0</v>
      </c>
      <c r="W51" s="3">
        <f t="shared" ref="W51" si="83">W52*W53</f>
        <v>0</v>
      </c>
      <c r="X51" s="3">
        <f t="shared" ref="X51" si="84">X52*X53</f>
        <v>0</v>
      </c>
    </row>
    <row r="52" spans="2:24" outlineLevel="1" x14ac:dyDescent="0.25">
      <c r="B52" s="11" t="s">
        <v>24</v>
      </c>
      <c r="C52" s="5" t="s">
        <v>25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2:24" outlineLevel="1" x14ac:dyDescent="0.25">
      <c r="B53" s="11" t="s">
        <v>58</v>
      </c>
      <c r="C53" s="5" t="s">
        <v>26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2:24" outlineLevel="1" x14ac:dyDescent="0.25">
      <c r="B54" s="10" t="s">
        <v>87</v>
      </c>
      <c r="C54" s="5" t="s">
        <v>26</v>
      </c>
      <c r="E54" s="3">
        <f>E55*E56</f>
        <v>0</v>
      </c>
      <c r="F54" s="3">
        <f t="shared" ref="F54" si="85">F55*F56</f>
        <v>0</v>
      </c>
      <c r="G54" s="3">
        <f t="shared" ref="G54" si="86">G55*G56</f>
        <v>0</v>
      </c>
      <c r="H54" s="3">
        <f t="shared" ref="H54" si="87">H55*H56</f>
        <v>0</v>
      </c>
      <c r="I54" s="3">
        <f t="shared" ref="I54" si="88">I55*I56</f>
        <v>0</v>
      </c>
      <c r="J54" s="3">
        <f t="shared" ref="J54" si="89">J55*J56</f>
        <v>0</v>
      </c>
      <c r="K54" s="3">
        <f t="shared" ref="K54" si="90">K55*K56</f>
        <v>0</v>
      </c>
      <c r="L54" s="3">
        <f t="shared" ref="L54" si="91">L55*L56</f>
        <v>0</v>
      </c>
      <c r="M54" s="3">
        <f t="shared" ref="M54" si="92">M55*M56</f>
        <v>0</v>
      </c>
      <c r="N54" s="3">
        <f t="shared" ref="N54" si="93">N55*N56</f>
        <v>0</v>
      </c>
      <c r="O54" s="3">
        <f t="shared" ref="O54" si="94">O55*O56</f>
        <v>0</v>
      </c>
      <c r="P54" s="3">
        <f t="shared" ref="P54" si="95">P55*P56</f>
        <v>0</v>
      </c>
      <c r="Q54" s="3">
        <f t="shared" ref="Q54" si="96">Q55*Q56</f>
        <v>0</v>
      </c>
      <c r="R54" s="3">
        <f t="shared" ref="R54" si="97">R55*R56</f>
        <v>0</v>
      </c>
      <c r="S54" s="3">
        <f t="shared" ref="S54" si="98">S55*S56</f>
        <v>0</v>
      </c>
      <c r="T54" s="3">
        <f t="shared" ref="T54" si="99">T55*T56</f>
        <v>0</v>
      </c>
      <c r="U54" s="3">
        <f t="shared" ref="U54" si="100">U55*U56</f>
        <v>0</v>
      </c>
      <c r="V54" s="3">
        <f t="shared" ref="V54" si="101">V55*V56</f>
        <v>0</v>
      </c>
      <c r="W54" s="3">
        <f t="shared" ref="W54" si="102">W55*W56</f>
        <v>0</v>
      </c>
      <c r="X54" s="3">
        <f t="shared" ref="X54" si="103">X55*X56</f>
        <v>0</v>
      </c>
    </row>
    <row r="55" spans="2:24" outlineLevel="1" x14ac:dyDescent="0.25">
      <c r="B55" s="11" t="s">
        <v>24</v>
      </c>
      <c r="C55" s="5" t="s">
        <v>25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2:24" outlineLevel="1" x14ac:dyDescent="0.25">
      <c r="B56" s="11" t="s">
        <v>58</v>
      </c>
      <c r="C56" s="5" t="s">
        <v>26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2:24" outlineLevel="1" x14ac:dyDescent="0.25">
      <c r="B57" s="10" t="s">
        <v>88</v>
      </c>
      <c r="C57" s="5" t="s">
        <v>26</v>
      </c>
      <c r="E57" s="3">
        <f>E58*E59</f>
        <v>0</v>
      </c>
      <c r="F57" s="3">
        <f t="shared" ref="F57" si="104">F58*F59</f>
        <v>0</v>
      </c>
      <c r="G57" s="3">
        <f t="shared" ref="G57" si="105">G58*G59</f>
        <v>0</v>
      </c>
      <c r="H57" s="3">
        <f t="shared" ref="H57" si="106">H58*H59</f>
        <v>0</v>
      </c>
      <c r="I57" s="3">
        <f t="shared" ref="I57" si="107">I58*I59</f>
        <v>0</v>
      </c>
      <c r="J57" s="3">
        <f t="shared" ref="J57" si="108">J58*J59</f>
        <v>0</v>
      </c>
      <c r="K57" s="3">
        <f t="shared" ref="K57" si="109">K58*K59</f>
        <v>0</v>
      </c>
      <c r="L57" s="3">
        <f t="shared" ref="L57" si="110">L58*L59</f>
        <v>0</v>
      </c>
      <c r="M57" s="3">
        <f t="shared" ref="M57" si="111">M58*M59</f>
        <v>0</v>
      </c>
      <c r="N57" s="3">
        <f t="shared" ref="N57" si="112">N58*N59</f>
        <v>0</v>
      </c>
      <c r="O57" s="3">
        <f t="shared" ref="O57" si="113">O58*O59</f>
        <v>0</v>
      </c>
      <c r="P57" s="3">
        <f t="shared" ref="P57" si="114">P58*P59</f>
        <v>0</v>
      </c>
      <c r="Q57" s="3">
        <f t="shared" ref="Q57" si="115">Q58*Q59</f>
        <v>0</v>
      </c>
      <c r="R57" s="3">
        <f t="shared" ref="R57" si="116">R58*R59</f>
        <v>0</v>
      </c>
      <c r="S57" s="3">
        <f t="shared" ref="S57" si="117">S58*S59</f>
        <v>0</v>
      </c>
      <c r="T57" s="3">
        <f t="shared" ref="T57" si="118">T58*T59</f>
        <v>0</v>
      </c>
      <c r="U57" s="3">
        <f t="shared" ref="U57" si="119">U58*U59</f>
        <v>0</v>
      </c>
      <c r="V57" s="3">
        <f t="shared" ref="V57" si="120">V58*V59</f>
        <v>0</v>
      </c>
      <c r="W57" s="3">
        <f t="shared" ref="W57" si="121">W58*W59</f>
        <v>0</v>
      </c>
      <c r="X57" s="3">
        <f t="shared" ref="X57" si="122">X58*X59</f>
        <v>0</v>
      </c>
    </row>
    <row r="58" spans="2:24" outlineLevel="1" x14ac:dyDescent="0.25">
      <c r="B58" s="11" t="s">
        <v>24</v>
      </c>
      <c r="C58" s="5" t="s">
        <v>25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2:24" outlineLevel="1" x14ac:dyDescent="0.25">
      <c r="B59" s="11" t="s">
        <v>58</v>
      </c>
      <c r="C59" s="5" t="s">
        <v>26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1" spans="2:24" x14ac:dyDescent="0.25">
      <c r="B61" s="4" t="s">
        <v>60</v>
      </c>
      <c r="C61" s="8" t="s">
        <v>26</v>
      </c>
      <c r="D61" s="8"/>
      <c r="E61" s="2">
        <f t="shared" ref="E61:X61" si="123">(E52*E63 + E55*E74 + E58*E85)</f>
        <v>0</v>
      </c>
      <c r="F61" s="2">
        <f t="shared" si="123"/>
        <v>0</v>
      </c>
      <c r="G61" s="2">
        <f t="shared" si="123"/>
        <v>0</v>
      </c>
      <c r="H61" s="2">
        <f t="shared" si="123"/>
        <v>0</v>
      </c>
      <c r="I61" s="2">
        <f t="shared" si="123"/>
        <v>0</v>
      </c>
      <c r="J61" s="2">
        <f t="shared" si="123"/>
        <v>0</v>
      </c>
      <c r="K61" s="2">
        <f t="shared" si="123"/>
        <v>0</v>
      </c>
      <c r="L61" s="2">
        <f t="shared" si="123"/>
        <v>0</v>
      </c>
      <c r="M61" s="2">
        <f t="shared" si="123"/>
        <v>0</v>
      </c>
      <c r="N61" s="2">
        <f t="shared" si="123"/>
        <v>0</v>
      </c>
      <c r="O61" s="2">
        <f t="shared" si="123"/>
        <v>0</v>
      </c>
      <c r="P61" s="2">
        <f t="shared" si="123"/>
        <v>0</v>
      </c>
      <c r="Q61" s="2">
        <f t="shared" si="123"/>
        <v>0</v>
      </c>
      <c r="R61" s="2">
        <f t="shared" si="123"/>
        <v>0</v>
      </c>
      <c r="S61" s="2">
        <f t="shared" si="123"/>
        <v>0</v>
      </c>
      <c r="T61" s="2">
        <f t="shared" si="123"/>
        <v>0</v>
      </c>
      <c r="U61" s="2">
        <f t="shared" si="123"/>
        <v>0</v>
      </c>
      <c r="V61" s="2">
        <f t="shared" si="123"/>
        <v>0</v>
      </c>
      <c r="W61" s="2">
        <f t="shared" si="123"/>
        <v>0</v>
      </c>
      <c r="X61" s="2">
        <f t="shared" si="123"/>
        <v>0</v>
      </c>
    </row>
    <row r="62" spans="2:24" outlineLevel="1" x14ac:dyDescent="0.25">
      <c r="B62" s="14" t="s">
        <v>61</v>
      </c>
      <c r="C62" s="5" t="s">
        <v>29</v>
      </c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outlineLevel="1" x14ac:dyDescent="0.25">
      <c r="B63" s="15" t="str">
        <f>B51</f>
        <v>Товар (продукція, послуга) 1 (вкажіть назву)</v>
      </c>
      <c r="C63" s="5" t="s">
        <v>29</v>
      </c>
      <c r="E63" s="3">
        <f t="shared" ref="E63:X63" si="124">SUM(E64:E72)</f>
        <v>0</v>
      </c>
      <c r="F63" s="3">
        <f t="shared" si="124"/>
        <v>0</v>
      </c>
      <c r="G63" s="3">
        <f t="shared" si="124"/>
        <v>0</v>
      </c>
      <c r="H63" s="3">
        <f t="shared" si="124"/>
        <v>0</v>
      </c>
      <c r="I63" s="3">
        <f t="shared" si="124"/>
        <v>0</v>
      </c>
      <c r="J63" s="3">
        <f t="shared" si="124"/>
        <v>0</v>
      </c>
      <c r="K63" s="3">
        <f t="shared" si="124"/>
        <v>0</v>
      </c>
      <c r="L63" s="3">
        <f t="shared" si="124"/>
        <v>0</v>
      </c>
      <c r="M63" s="3">
        <f t="shared" si="124"/>
        <v>0</v>
      </c>
      <c r="N63" s="3">
        <f t="shared" si="124"/>
        <v>0</v>
      </c>
      <c r="O63" s="3">
        <f t="shared" si="124"/>
        <v>0</v>
      </c>
      <c r="P63" s="3">
        <f t="shared" si="124"/>
        <v>0</v>
      </c>
      <c r="Q63" s="3">
        <f t="shared" si="124"/>
        <v>0</v>
      </c>
      <c r="R63" s="3">
        <f t="shared" si="124"/>
        <v>0</v>
      </c>
      <c r="S63" s="3">
        <f t="shared" si="124"/>
        <v>0</v>
      </c>
      <c r="T63" s="3">
        <f t="shared" si="124"/>
        <v>0</v>
      </c>
      <c r="U63" s="3">
        <f t="shared" si="124"/>
        <v>0</v>
      </c>
      <c r="V63" s="3">
        <f t="shared" si="124"/>
        <v>0</v>
      </c>
      <c r="W63" s="3">
        <f t="shared" si="124"/>
        <v>0</v>
      </c>
      <c r="X63" s="3">
        <f t="shared" si="124"/>
        <v>0</v>
      </c>
    </row>
    <row r="64" spans="2:24" outlineLevel="1" x14ac:dyDescent="0.25">
      <c r="B64" s="16" t="s">
        <v>16</v>
      </c>
      <c r="C64" s="5" t="s">
        <v>29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2:24" outlineLevel="1" x14ac:dyDescent="0.25">
      <c r="B65" s="16" t="s">
        <v>18</v>
      </c>
      <c r="C65" s="5" t="s">
        <v>29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2:24" outlineLevel="1" x14ac:dyDescent="0.25">
      <c r="B66" s="16" t="s">
        <v>19</v>
      </c>
      <c r="C66" s="5" t="s">
        <v>29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2:24" outlineLevel="1" x14ac:dyDescent="0.25">
      <c r="B67" s="16" t="s">
        <v>20</v>
      </c>
      <c r="C67" s="5" t="s">
        <v>29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2:24" outlineLevel="1" x14ac:dyDescent="0.25">
      <c r="B68" s="16" t="s">
        <v>23</v>
      </c>
      <c r="C68" s="5" t="s">
        <v>29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2:24" outlineLevel="1" x14ac:dyDescent="0.25">
      <c r="B69" s="16" t="s">
        <v>7</v>
      </c>
      <c r="C69" s="5" t="s">
        <v>29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2:24" outlineLevel="1" x14ac:dyDescent="0.25">
      <c r="B70" s="16" t="s">
        <v>7</v>
      </c>
      <c r="C70" s="5" t="s">
        <v>29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2:24" outlineLevel="1" x14ac:dyDescent="0.25">
      <c r="B71" s="16" t="s">
        <v>7</v>
      </c>
      <c r="C71" s="5" t="s">
        <v>29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2:24" outlineLevel="1" x14ac:dyDescent="0.25">
      <c r="B72" s="16" t="s">
        <v>21</v>
      </c>
      <c r="C72" s="5" t="s">
        <v>29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2:24" outlineLevel="1" x14ac:dyDescent="0.25">
      <c r="B73" s="17"/>
    </row>
    <row r="74" spans="2:24" outlineLevel="1" x14ac:dyDescent="0.25">
      <c r="B74" s="15" t="str">
        <f>B54</f>
        <v>Товар (продукція, послуга) 2 (вкажіть назву)</v>
      </c>
      <c r="C74" s="5" t="s">
        <v>29</v>
      </c>
      <c r="E74" s="3">
        <f t="shared" ref="E74:X74" si="125">SUM(E75:E83)</f>
        <v>0</v>
      </c>
      <c r="F74" s="3">
        <f t="shared" si="125"/>
        <v>0</v>
      </c>
      <c r="G74" s="3">
        <f t="shared" si="125"/>
        <v>0</v>
      </c>
      <c r="H74" s="3">
        <f t="shared" si="125"/>
        <v>0</v>
      </c>
      <c r="I74" s="3">
        <f t="shared" si="125"/>
        <v>0</v>
      </c>
      <c r="J74" s="3">
        <f t="shared" si="125"/>
        <v>0</v>
      </c>
      <c r="K74" s="3">
        <f t="shared" si="125"/>
        <v>0</v>
      </c>
      <c r="L74" s="3">
        <f t="shared" si="125"/>
        <v>0</v>
      </c>
      <c r="M74" s="3">
        <f t="shared" si="125"/>
        <v>0</v>
      </c>
      <c r="N74" s="3">
        <f t="shared" si="125"/>
        <v>0</v>
      </c>
      <c r="O74" s="3">
        <f t="shared" si="125"/>
        <v>0</v>
      </c>
      <c r="P74" s="3">
        <f t="shared" si="125"/>
        <v>0</v>
      </c>
      <c r="Q74" s="3">
        <f t="shared" si="125"/>
        <v>0</v>
      </c>
      <c r="R74" s="3">
        <f t="shared" si="125"/>
        <v>0</v>
      </c>
      <c r="S74" s="3">
        <f t="shared" si="125"/>
        <v>0</v>
      </c>
      <c r="T74" s="3">
        <f t="shared" si="125"/>
        <v>0</v>
      </c>
      <c r="U74" s="3">
        <f t="shared" si="125"/>
        <v>0</v>
      </c>
      <c r="V74" s="3">
        <f t="shared" si="125"/>
        <v>0</v>
      </c>
      <c r="W74" s="3">
        <f t="shared" si="125"/>
        <v>0</v>
      </c>
      <c r="X74" s="3">
        <f t="shared" si="125"/>
        <v>0</v>
      </c>
    </row>
    <row r="75" spans="2:24" outlineLevel="1" x14ac:dyDescent="0.25">
      <c r="B75" s="16" t="s">
        <v>16</v>
      </c>
      <c r="C75" s="5" t="s">
        <v>29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2:24" outlineLevel="1" x14ac:dyDescent="0.25">
      <c r="B76" s="16" t="s">
        <v>18</v>
      </c>
      <c r="C76" s="5" t="s">
        <v>29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2:24" outlineLevel="1" x14ac:dyDescent="0.25">
      <c r="B77" s="16" t="s">
        <v>19</v>
      </c>
      <c r="C77" s="5" t="s">
        <v>29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2:24" outlineLevel="1" x14ac:dyDescent="0.25">
      <c r="B78" s="16" t="s">
        <v>20</v>
      </c>
      <c r="C78" s="5" t="s">
        <v>29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2:24" outlineLevel="1" x14ac:dyDescent="0.25">
      <c r="B79" s="16" t="s">
        <v>23</v>
      </c>
      <c r="C79" s="5" t="s">
        <v>29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2:24" outlineLevel="1" x14ac:dyDescent="0.25">
      <c r="B80" s="16" t="s">
        <v>7</v>
      </c>
      <c r="C80" s="5" t="s">
        <v>29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2:24" outlineLevel="1" x14ac:dyDescent="0.25">
      <c r="B81" s="16" t="s">
        <v>7</v>
      </c>
      <c r="C81" s="5" t="s">
        <v>29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2:24" outlineLevel="1" x14ac:dyDescent="0.25">
      <c r="B82" s="16" t="s">
        <v>7</v>
      </c>
      <c r="C82" s="5" t="s">
        <v>29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2:24" outlineLevel="1" x14ac:dyDescent="0.25">
      <c r="B83" s="16" t="s">
        <v>21</v>
      </c>
      <c r="C83" s="5" t="s">
        <v>29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2:24" outlineLevel="1" x14ac:dyDescent="0.25">
      <c r="B84" s="17"/>
    </row>
    <row r="85" spans="2:24" outlineLevel="1" x14ac:dyDescent="0.25">
      <c r="B85" s="15" t="str">
        <f>B57</f>
        <v>Товар (продукція, послуга) 3 (вкажіть назву)</v>
      </c>
      <c r="C85" s="5" t="s">
        <v>29</v>
      </c>
      <c r="E85" s="3">
        <f t="shared" ref="E85:X85" si="126">SUM(E86:E94)</f>
        <v>0</v>
      </c>
      <c r="F85" s="3">
        <f t="shared" si="126"/>
        <v>0</v>
      </c>
      <c r="G85" s="3">
        <f t="shared" si="126"/>
        <v>0</v>
      </c>
      <c r="H85" s="3">
        <f t="shared" si="126"/>
        <v>0</v>
      </c>
      <c r="I85" s="3">
        <f t="shared" si="126"/>
        <v>0</v>
      </c>
      <c r="J85" s="3">
        <f t="shared" si="126"/>
        <v>0</v>
      </c>
      <c r="K85" s="3">
        <f t="shared" si="126"/>
        <v>0</v>
      </c>
      <c r="L85" s="3">
        <f t="shared" si="126"/>
        <v>0</v>
      </c>
      <c r="M85" s="3">
        <f t="shared" si="126"/>
        <v>0</v>
      </c>
      <c r="N85" s="3">
        <f t="shared" si="126"/>
        <v>0</v>
      </c>
      <c r="O85" s="3">
        <f t="shared" si="126"/>
        <v>0</v>
      </c>
      <c r="P85" s="3">
        <f t="shared" si="126"/>
        <v>0</v>
      </c>
      <c r="Q85" s="3">
        <f t="shared" si="126"/>
        <v>0</v>
      </c>
      <c r="R85" s="3">
        <f t="shared" si="126"/>
        <v>0</v>
      </c>
      <c r="S85" s="3">
        <f t="shared" si="126"/>
        <v>0</v>
      </c>
      <c r="T85" s="3">
        <f t="shared" si="126"/>
        <v>0</v>
      </c>
      <c r="U85" s="3">
        <f t="shared" si="126"/>
        <v>0</v>
      </c>
      <c r="V85" s="3">
        <f t="shared" si="126"/>
        <v>0</v>
      </c>
      <c r="W85" s="3">
        <f t="shared" si="126"/>
        <v>0</v>
      </c>
      <c r="X85" s="3">
        <f t="shared" si="126"/>
        <v>0</v>
      </c>
    </row>
    <row r="86" spans="2:24" outlineLevel="1" x14ac:dyDescent="0.25">
      <c r="B86" s="16" t="s">
        <v>16</v>
      </c>
      <c r="C86" s="5" t="s">
        <v>29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2:24" outlineLevel="1" x14ac:dyDescent="0.25">
      <c r="B87" s="16" t="s">
        <v>18</v>
      </c>
      <c r="C87" s="5" t="s">
        <v>29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2:24" outlineLevel="1" x14ac:dyDescent="0.25">
      <c r="B88" s="16" t="s">
        <v>19</v>
      </c>
      <c r="C88" s="5" t="s">
        <v>29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spans="2:24" outlineLevel="1" x14ac:dyDescent="0.25">
      <c r="B89" s="16" t="s">
        <v>20</v>
      </c>
      <c r="C89" s="5" t="s">
        <v>29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spans="2:24" outlineLevel="1" x14ac:dyDescent="0.25">
      <c r="B90" s="16" t="s">
        <v>23</v>
      </c>
      <c r="C90" s="5" t="s">
        <v>29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spans="2:24" outlineLevel="1" x14ac:dyDescent="0.25">
      <c r="B91" s="16" t="s">
        <v>7</v>
      </c>
      <c r="C91" s="5" t="s">
        <v>29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spans="2:24" outlineLevel="1" x14ac:dyDescent="0.25">
      <c r="B92" s="16" t="s">
        <v>7</v>
      </c>
      <c r="C92" s="5" t="s">
        <v>29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spans="2:24" outlineLevel="1" x14ac:dyDescent="0.25">
      <c r="B93" s="16" t="s">
        <v>7</v>
      </c>
      <c r="C93" s="5" t="s">
        <v>29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spans="2:24" outlineLevel="1" x14ac:dyDescent="0.25">
      <c r="B94" s="16" t="s">
        <v>21</v>
      </c>
      <c r="C94" s="5" t="s">
        <v>29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6" spans="2:24" x14ac:dyDescent="0.25">
      <c r="B96" s="4" t="s">
        <v>62</v>
      </c>
      <c r="C96" s="8" t="s">
        <v>26</v>
      </c>
      <c r="D96" s="8"/>
      <c r="E96" s="2">
        <f t="shared" ref="E96:X96" si="127">SUM(E97:E111)</f>
        <v>0</v>
      </c>
      <c r="F96" s="2">
        <f t="shared" si="127"/>
        <v>0</v>
      </c>
      <c r="G96" s="2">
        <f t="shared" si="127"/>
        <v>0</v>
      </c>
      <c r="H96" s="2">
        <f t="shared" si="127"/>
        <v>0</v>
      </c>
      <c r="I96" s="2">
        <f t="shared" si="127"/>
        <v>0</v>
      </c>
      <c r="J96" s="2">
        <f t="shared" si="127"/>
        <v>0</v>
      </c>
      <c r="K96" s="2">
        <f t="shared" si="127"/>
        <v>0</v>
      </c>
      <c r="L96" s="2">
        <f t="shared" si="127"/>
        <v>0</v>
      </c>
      <c r="M96" s="2">
        <f t="shared" si="127"/>
        <v>0</v>
      </c>
      <c r="N96" s="2">
        <f t="shared" si="127"/>
        <v>0</v>
      </c>
      <c r="O96" s="2">
        <f t="shared" si="127"/>
        <v>0</v>
      </c>
      <c r="P96" s="2">
        <f t="shared" si="127"/>
        <v>0</v>
      </c>
      <c r="Q96" s="2">
        <f t="shared" si="127"/>
        <v>0</v>
      </c>
      <c r="R96" s="2">
        <f t="shared" si="127"/>
        <v>0</v>
      </c>
      <c r="S96" s="2">
        <f t="shared" si="127"/>
        <v>0</v>
      </c>
      <c r="T96" s="2">
        <f t="shared" si="127"/>
        <v>0</v>
      </c>
      <c r="U96" s="2">
        <f t="shared" si="127"/>
        <v>0</v>
      </c>
      <c r="V96" s="2">
        <f t="shared" si="127"/>
        <v>0</v>
      </c>
      <c r="W96" s="2">
        <f t="shared" si="127"/>
        <v>0</v>
      </c>
      <c r="X96" s="2">
        <f t="shared" si="127"/>
        <v>0</v>
      </c>
    </row>
    <row r="97" spans="2:24" outlineLevel="1" x14ac:dyDescent="0.25">
      <c r="B97" s="18" t="s">
        <v>2</v>
      </c>
      <c r="C97" s="5" t="s">
        <v>26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2:24" outlineLevel="1" x14ac:dyDescent="0.25">
      <c r="B98" s="18" t="s">
        <v>10</v>
      </c>
      <c r="C98" s="5" t="s">
        <v>26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2:24" outlineLevel="1" x14ac:dyDescent="0.25">
      <c r="B99" s="18" t="s">
        <v>8</v>
      </c>
      <c r="C99" s="5" t="s">
        <v>26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2:24" outlineLevel="1" x14ac:dyDescent="0.25">
      <c r="B100" s="18" t="s">
        <v>3</v>
      </c>
      <c r="C100" s="5" t="s">
        <v>26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2:24" outlineLevel="1" x14ac:dyDescent="0.25">
      <c r="B101" s="18" t="s">
        <v>4</v>
      </c>
      <c r="C101" s="5" t="s">
        <v>26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2:24" outlineLevel="1" x14ac:dyDescent="0.25">
      <c r="B102" s="18" t="s">
        <v>5</v>
      </c>
      <c r="C102" s="5" t="s">
        <v>26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2:24" outlineLevel="1" x14ac:dyDescent="0.25">
      <c r="B103" s="18" t="s">
        <v>6</v>
      </c>
      <c r="C103" s="5" t="s">
        <v>26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2:24" outlineLevel="1" x14ac:dyDescent="0.25">
      <c r="B104" s="18" t="s">
        <v>37</v>
      </c>
      <c r="C104" s="5" t="s">
        <v>26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2:24" outlineLevel="1" x14ac:dyDescent="0.25">
      <c r="B105" s="18" t="s">
        <v>38</v>
      </c>
      <c r="C105" s="5" t="s">
        <v>26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2:24" outlineLevel="1" x14ac:dyDescent="0.25">
      <c r="B106" s="18" t="s">
        <v>15</v>
      </c>
      <c r="C106" s="5" t="s">
        <v>26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2:24" outlineLevel="1" x14ac:dyDescent="0.25">
      <c r="B107" s="18" t="s">
        <v>40</v>
      </c>
      <c r="C107" s="5" t="s">
        <v>26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2:24" outlineLevel="1" x14ac:dyDescent="0.25">
      <c r="B108" s="18" t="s">
        <v>39</v>
      </c>
      <c r="C108" s="5" t="s">
        <v>26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2:24" outlineLevel="1" x14ac:dyDescent="0.25">
      <c r="B109" s="18" t="s">
        <v>7</v>
      </c>
      <c r="C109" s="5" t="s">
        <v>26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2:24" outlineLevel="1" x14ac:dyDescent="0.25">
      <c r="B110" s="18" t="s">
        <v>7</v>
      </c>
      <c r="C110" s="5" t="s">
        <v>26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2:24" outlineLevel="1" x14ac:dyDescent="0.25">
      <c r="B111" s="18" t="s">
        <v>9</v>
      </c>
      <c r="C111" s="5" t="s">
        <v>26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2:24" x14ac:dyDescent="0.25">
      <c r="C112" s="19"/>
      <c r="D112" s="19"/>
    </row>
    <row r="113" spans="2:5" x14ac:dyDescent="0.25">
      <c r="B113" s="4" t="s">
        <v>42</v>
      </c>
      <c r="C113" s="26"/>
      <c r="D113" s="3"/>
    </row>
    <row r="114" spans="2:5" outlineLevel="1" x14ac:dyDescent="0.25">
      <c r="B114" s="17" t="s">
        <v>34</v>
      </c>
      <c r="C114" s="5" t="s">
        <v>44</v>
      </c>
      <c r="D114" s="22">
        <v>0.18</v>
      </c>
      <c r="E114" s="40" t="s">
        <v>70</v>
      </c>
    </row>
    <row r="115" spans="2:5" outlineLevel="1" x14ac:dyDescent="0.25">
      <c r="B115" s="17" t="s">
        <v>63</v>
      </c>
      <c r="C115" s="5" t="s">
        <v>44</v>
      </c>
      <c r="D115" s="22">
        <v>0.05</v>
      </c>
      <c r="E115" s="40" t="s">
        <v>71</v>
      </c>
    </row>
    <row r="116" spans="2:5" x14ac:dyDescent="0.25">
      <c r="D116" s="1"/>
    </row>
  </sheetData>
  <conditionalFormatting sqref="E25:X2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{52414324-392F-44AC-BC51-6D5B64C71D74}</x14:id>
        </ext>
      </extLst>
    </cfRule>
  </conditionalFormatting>
  <dataValidations count="2">
    <dataValidation type="decimal" operator="greaterThanOrEqual" allowBlank="1" showInputMessage="1" showErrorMessage="1" error="ТУТ ВВОДЯТЬСЯ ПОЗИТИВНІ ЗНАЧЕННЯ!" sqref="D28:X28 E64:X72 E86:X94 E75:X83 E52:X53 D5:D7 E58:X59 E55:X56 E97:X111">
      <formula1>0</formula1>
    </dataValidation>
    <dataValidation type="decimal" operator="lessThanOrEqual" allowBlank="1" showInputMessage="1" showErrorMessage="1" error="ТУТ ВВОДЯТЬСЯ ВІД'ЄМНІ ЗНАЧЕННЯ!" sqref="E29:X29">
      <formula1>0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414324-392F-44AC-BC51-6D5B64C71D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E25:X25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10" workbookViewId="0">
      <selection activeCell="T6" sqref="T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P1:S4"/>
  <sheetViews>
    <sheetView showGridLines="0" zoomScaleNormal="100" workbookViewId="0">
      <selection activeCell="U13" sqref="U13"/>
    </sheetView>
  </sheetViews>
  <sheetFormatPr defaultRowHeight="14.4" x14ac:dyDescent="0.3"/>
  <cols>
    <col min="16" max="16" width="3.88671875" style="53" customWidth="1"/>
    <col min="17" max="17" width="1.21875" style="53" customWidth="1"/>
  </cols>
  <sheetData>
    <row r="1" spans="18:19" x14ac:dyDescent="0.3">
      <c r="R1" s="54" t="s">
        <v>84</v>
      </c>
      <c r="S1" s="1"/>
    </row>
    <row r="2" spans="18:19" x14ac:dyDescent="0.3">
      <c r="R2" s="4" t="s">
        <v>73</v>
      </c>
      <c r="S2" s="1"/>
    </row>
    <row r="3" spans="18:19" x14ac:dyDescent="0.3">
      <c r="R3" s="55"/>
      <c r="S3" s="1" t="s">
        <v>91</v>
      </c>
    </row>
    <row r="4" spans="18:19" x14ac:dyDescent="0.3">
      <c r="R4" s="56"/>
      <c r="S4" s="1" t="s">
        <v>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Фінансовий розрахунок</vt:lpstr>
      <vt:lpstr>Діаграми</vt:lpstr>
      <vt:lpstr>Прочитай мене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2020-02-24T21:57:09Z</dcterms:modified>
</cp:coreProperties>
</file>